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ds50\041_財政課財政係\150_決算・決算統計\160_決算統計\R06決算統計\01_普通会計決算統計\20260316_37_県_（３月17日（火）〆）【財政担当】財政状況資料集に係る確認事項について（胎内市）\"/>
    </mc:Choice>
  </mc:AlternateContent>
  <xr:revisionPtr revIDLastSave="0" documentId="13_ncr:1_{661FCD06-46B1-480C-B228-45FC428C1AA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1" i="12" l="1"/>
  <c r="AA30" i="12"/>
  <c r="AA31" i="12"/>
  <c r="AA32" i="12"/>
  <c r="AA34" i="12"/>
  <c r="AA35" i="12"/>
  <c r="AA36" i="12"/>
  <c r="AA29" i="12"/>
  <c r="AA28" i="12"/>
  <c r="AA9" i="12"/>
  <c r="AA8" i="12"/>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BE37" i="10"/>
  <c r="U37" i="10"/>
  <c r="C37" i="10"/>
  <c r="BE36" i="10"/>
  <c r="BE35" i="10"/>
  <c r="BW34" i="10"/>
  <c r="C34" i="10"/>
  <c r="BW35" i="10" l="1"/>
  <c r="BW36" i="10" s="1"/>
  <c r="BW37" i="10" s="1"/>
  <c r="BW38" i="10" s="1"/>
  <c r="BW39" i="10" s="1"/>
  <c r="BW40" i="10" s="1"/>
  <c r="BW41" i="10" s="1"/>
  <c r="BW42" i="10" s="1"/>
  <c r="BW43"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AM36" i="10" s="1"/>
  <c r="AM37" i="10" s="1"/>
  <c r="AM38" i="10" s="1"/>
  <c r="BE34" i="10" l="1"/>
</calcChain>
</file>

<file path=xl/sharedStrings.xml><?xml version="1.0" encoding="utf-8"?>
<sst xmlns="http://schemas.openxmlformats.org/spreadsheetml/2006/main" count="1056" uniqueCount="577">
  <si>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</si>
  <si>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</si>
  <si>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</si>
  <si>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</si>
  <si>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</si>
  <si>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</si>
  <si>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</si>
  <si>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</si>
  <si>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</si>
  <si>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</si>
  <si>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</si>
  <si>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</si>
  <si>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</si>
  <si>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</si>
  <si>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</si>
  <si>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</si>
  <si>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</si>
  <si>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</si>
  <si>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</si>
  <si>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</si>
  <si>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</si>
  <si>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</si>
  <si>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</si>
  <si>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</si>
  <si>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</si>
  <si>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</si>
  <si>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</si>
  <si>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</si>
  <si>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</si>
  <si>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</si>
  <si>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</si>
  <si>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</si>
  <si>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</si>
  <si>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</si>
  <si>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</si>
  <si>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</si>
  <si>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</si>
  <si>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</si>
  <si>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</si>
  <si>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</si>
  <si>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</si>
  <si>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</si>
  <si>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</si>
  <si>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</si>
  <si>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</si>
  <si>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</si>
  <si>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</si>
  <si>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</si>
  <si>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</si>
  <si>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</si>
  <si>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</si>
  <si>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</si>
  <si>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</si>
  <si>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</si>
  <si>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</si>
  <si>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</si>
  <si>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</si>
  <si>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</si>
  <si>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</si>
  <si>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</si>
  <si>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</si>
  <si>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</si>
  <si>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</si>
  <si>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</si>
  <si>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</si>
  <si>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</si>
  <si>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</si>
  <si>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</si>
  <si>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</si>
  <si>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</si>
  <si>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</si>
  <si>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</si>
  <si>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</si>
  <si>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</si>
  <si>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</si>
  <si>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</si>
  <si>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</si>
  <si>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</si>
  <si>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</si>
  <si>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</si>
  <si>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</si>
  <si>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</si>
  <si>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</si>
  <si>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</si>
  <si>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</si>
  <si>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</si>
  <si>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</si>
  <si>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</si>
  <si>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</si>
  <si>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</si>
  <si>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</si>
  <si>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</si>
  <si>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</si>
  <si>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</si>
  <si>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胎内市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</si>
  <si>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</si>
  <si>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</si>
  <si>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</si>
  <si>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</si>
  <si>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</si>
  <si>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</si>
  <si>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</si>
  <si>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</si>
  <si>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</si>
  <si>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</si>
  <si>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</si>
  <si>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</si>
  <si>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</si>
  <si>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</si>
  <si>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</si>
  <si>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</si>
  <si>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</si>
  <si>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</si>
  <si>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</si>
  <si>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</si>
  <si>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</si>
  <si>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</si>
  <si>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</si>
  <si>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</si>
  <si>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</si>
  <si>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</si>
  <si>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</si>
  <si>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</si>
  <si>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</si>
  <si>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</si>
  <si>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</si>
  <si>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</si>
  <si>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</si>
  <si>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</si>
  <si>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</si>
  <si>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</si>
  <si>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</si>
  <si>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</si>
  <si>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</si>
  <si>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</si>
  <si>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</si>
  <si>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</si>
  <si>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</si>
  <si>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</si>
  <si>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</si>
  <si>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</si>
  <si>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</si>
  <si>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</si>
  <si>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</si>
  <si>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</si>
  <si>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</si>
  <si>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</si>
  <si>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</si>
  <si>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</si>
  <si>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</si>
  <si>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</si>
  <si>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</si>
  <si>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</si>
  <si>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</si>
  <si>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</si>
  <si>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</si>
  <si>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</si>
  <si>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</si>
  <si>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</si>
  <si>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</si>
  <si>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</si>
  <si>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</si>
  <si>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</si>
  <si>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</si>
  <si>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</si>
  <si>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</si>
  <si>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</si>
  <si>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</si>
  <si>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</si>
  <si>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</si>
  <si>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</si>
  <si>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</si>
  <si>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</si>
  <si>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</si>
  <si>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</si>
  <si>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</si>
  <si>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</si>
  <si>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</si>
  <si>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</si>
  <si>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</si>
  <si>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</si>
  <si>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</si>
  <si>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</si>
  <si>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</si>
  <si>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</si>
  <si>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</si>
  <si>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</si>
  <si>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</si>
  <si>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</si>
  <si>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</si>
  <si>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</si>
  <si>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</si>
  <si>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</si>
  <si>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</si>
  <si>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</si>
  <si>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</si>
  <si>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</si>
  <si>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</si>
  <si>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</si>
  <si>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</si>
  <si>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</si>
  <si>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</si>
  <si>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新潟県胎内市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</si>
  <si>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</si>
  <si>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</si>
  <si>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</si>
  <si>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</si>
  <si>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</si>
  <si>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</si>
  <si>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</si>
  <si>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</si>
  <si>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</si>
  <si>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</si>
  <si>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</si>
  <si>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</si>
  <si>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</si>
  <si>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</si>
  <si>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</si>
  <si>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</si>
  <si>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</si>
  <si>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</si>
  <si>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</si>
  <si>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</si>
  <si>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</si>
  <si>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</si>
  <si>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</si>
  <si>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</si>
  <si>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</si>
  <si>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</si>
  <si>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</si>
  <si>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</si>
  <si>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</si>
  <si>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</si>
  <si>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</si>
  <si>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</si>
  <si>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</si>
  <si>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</si>
  <si>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</si>
  <si>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</si>
  <si>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</si>
  <si>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</si>
  <si>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</si>
  <si>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</si>
  <si>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</si>
  <si>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</si>
  <si>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</si>
  <si>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</si>
  <si>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</si>
  <si>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</si>
  <si>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</si>
  <si>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</si>
  <si>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</si>
  <si>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</si>
  <si>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</si>
  <si>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</si>
  <si>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</si>
  <si>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</si>
  <si>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</si>
  <si>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</si>
  <si>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</si>
  <si>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</si>
  <si>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</si>
  <si>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</si>
  <si>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</si>
  <si>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</si>
  <si>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</si>
  <si>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</si>
  <si>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</si>
  <si>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</si>
  <si>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</si>
  <si>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</si>
  <si>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</si>
  <si>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</si>
  <si>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</si>
  <si>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</si>
  <si>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</si>
  <si>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</si>
  <si>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</si>
  <si>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</si>
  <si>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</si>
  <si>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</si>
  <si>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</si>
  <si>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</si>
  <si>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</si>
  <si>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</si>
  <si>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</si>
  <si>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</si>
  <si>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</si>
  <si>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</si>
  <si>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</si>
  <si>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</si>
  <si>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</si>
  <si>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</si>
  <si>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</si>
  <si>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</si>
  <si>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</si>
  <si>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</si>
  <si>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</si>
  <si>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</si>
  <si>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</si>
  <si>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</si>
  <si>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</si>
  <si>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</si>
  <si>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</si>
  <si>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</si>
  <si>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</si>
  <si>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</si>
  <si>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</si>
  <si>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</si>
  <si>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</si>
  <si>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</si>
  <si>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</si>
  <si>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</si>
  <si>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</si>
  <si>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</si>
  <si>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</si>
  <si>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</si>
  <si>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</si>
  <si>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</si>
  <si>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</si>
  <si>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</si>
  <si>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</si>
  <si>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</si>
  <si>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</si>
  <si>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</si>
  <si>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</si>
  <si>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</si>
  <si>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</si>
  <si>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</si>
  <si>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</si>
  <si>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</si>
  <si>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</si>
  <si>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</si>
  <si>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</si>
  <si>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</si>
  <si>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</si>
  <si>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</si>
  <si>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</si>
  <si>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</si>
  <si>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</si>
  <si>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</si>
  <si>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</si>
  <si>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</si>
  <si>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</si>
  <si>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</si>
  <si>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</si>
  <si>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</si>
  <si>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</si>
  <si>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</si>
  <si>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</si>
  <si>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</si>
  <si>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</si>
  <si>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</si>
  <si>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新潟県胎内市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</si>
  <si>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</si>
  <si>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</si>
  <si>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</si>
  <si>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</si>
  <si>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</si>
  <si>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</si>
  <si>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</si>
  <si>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</si>
  <si>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</si>
  <si>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</si>
  <si>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</si>
  <si>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</si>
  <si>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</si>
  <si>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</si>
  <si>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</si>
  <si>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</si>
  <si>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</si>
  <si>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</si>
  <si>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</si>
  <si>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</si>
  <si>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黒川歯科診療所事業特別会計</t>
    <phoneticPr fontId="5"/>
  </si>
  <si>
    <t>鹿ノ俣発電所運営事業特別会計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</si>
  <si>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</si>
  <si>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</si>
  <si>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</si>
  <si>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</si>
  <si>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</si>
  <si>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</si>
  <si>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</si>
  <si>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</si>
  <si>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</si>
  <si>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</si>
  <si>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</si>
  <si>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</si>
  <si>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</si>
  <si>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</si>
  <si>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</si>
  <si>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</si>
  <si>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公共下水道事業会計</t>
    <phoneticPr fontId="5"/>
  </si>
  <si>
    <t>法適用企業</t>
    <phoneticPr fontId="5"/>
  </si>
  <si>
    <t>農業集落排水事業会計</t>
    <phoneticPr fontId="5"/>
  </si>
  <si>
    <t>水道事業会計</t>
    <phoneticPr fontId="5"/>
  </si>
  <si>
    <t>簡易水道事業会計</t>
    <phoneticPr fontId="5"/>
  </si>
  <si>
    <t>工業用水道事業会計</t>
    <phoneticPr fontId="5"/>
  </si>
  <si>
    <t>地域産業振興事業特別会計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</si>
  <si>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</si>
  <si>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</si>
  <si>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</si>
  <si>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</si>
  <si>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</si>
  <si>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</si>
  <si>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</si>
  <si>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</si>
  <si>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</si>
  <si>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</si>
  <si>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</si>
  <si>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</si>
  <si>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</si>
  <si>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</si>
  <si>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</si>
  <si>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</si>
  <si>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</si>
  <si>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</si>
  <si>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</si>
  <si>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</si>
  <si>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</si>
  <si>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</si>
  <si>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</si>
  <si>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</si>
  <si>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</si>
  <si>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</si>
  <si>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</si>
  <si>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</si>
  <si>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</si>
  <si>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</si>
  <si>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</si>
  <si>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</si>
  <si>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</si>
  <si>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</si>
  <si>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</si>
  <si>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</si>
  <si>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</si>
  <si>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</si>
  <si>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</si>
  <si>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</si>
  <si>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</si>
  <si>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</si>
  <si>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</si>
  <si>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</si>
  <si>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</si>
  <si>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</si>
  <si>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</si>
  <si>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</si>
  <si>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</si>
  <si>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</si>
  <si>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</si>
  <si>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</si>
  <si>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</si>
  <si>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</si>
  <si>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</si>
  <si>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</si>
  <si>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</si>
  <si>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</si>
  <si>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</si>
  <si>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</si>
  <si>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</si>
  <si>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</si>
  <si>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</si>
  <si>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</si>
  <si>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</si>
  <si>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</si>
  <si>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</si>
  <si>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</si>
  <si>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</si>
  <si>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</si>
  <si>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</si>
  <si>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</si>
  <si>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</si>
  <si>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</si>
  <si>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</si>
  <si>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</si>
  <si>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</si>
  <si>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</si>
  <si>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</si>
  <si>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</si>
  <si>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</si>
  <si>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</si>
  <si>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</si>
  <si>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</si>
  <si>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</si>
  <si>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</si>
  <si>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</si>
  <si>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</si>
  <si>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</si>
  <si>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</si>
  <si>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</si>
  <si>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</si>
  <si>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</si>
  <si>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</si>
  <si>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</si>
  <si>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</si>
  <si>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</si>
  <si>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</si>
  <si>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</si>
  <si>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</si>
  <si>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</si>
  <si>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</si>
  <si>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</si>
  <si>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</si>
  <si>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</si>
  <si>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</si>
  <si>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</si>
  <si>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</si>
  <si>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</si>
  <si>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</si>
  <si>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</si>
  <si>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</si>
  <si>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</si>
  <si>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</si>
  <si>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</si>
  <si>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</si>
  <si>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</si>
  <si>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</si>
  <si>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</si>
  <si>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</si>
  <si>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</si>
  <si>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</si>
  <si>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</si>
  <si>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</si>
  <si>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</si>
  <si>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</si>
  <si>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</si>
  <si>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</si>
  <si>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</si>
  <si>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</si>
  <si>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</si>
  <si>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</si>
  <si>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</si>
  <si>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</si>
  <si>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</si>
  <si>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</si>
  <si>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t>
  </si>
  <si>
    <t>鹿ノ俣発電所運営事業特別会計</t>
  </si>
  <si>
    <t>▲ 1.22</t>
  </si>
  <si>
    <t>一般会計</t>
  </si>
  <si>
    <t>水道事業会計</t>
  </si>
  <si>
    <t>公共下水道事業会計</t>
  </si>
  <si>
    <t>農業集落排水事業会計</t>
  </si>
  <si>
    <t>介護保険事業特別会計</t>
  </si>
  <si>
    <t>国民健康保険事業特別会計</t>
  </si>
  <si>
    <t>簡易水道事業会計</t>
  </si>
  <si>
    <t>その他会計（赤字）</t>
  </si>
  <si>
    <t>その他会計（黒字）</t>
  </si>
  <si>
    <t>R02</t>
    <phoneticPr fontId="5"/>
  </si>
  <si>
    <t>R03</t>
    <phoneticPr fontId="5"/>
  </si>
  <si>
    <t>R04</t>
    <phoneticPr fontId="5"/>
  </si>
  <si>
    <t>R05</t>
    <phoneticPr fontId="5"/>
  </si>
  <si>
    <t>R06</t>
    <phoneticPr fontId="5"/>
  </si>
  <si>
    <t>新潟フルーツパーク株式会社</t>
    <rPh sb="0" eb="2">
      <t>ニイガタ</t>
    </rPh>
    <rPh sb="9" eb="11">
      <t>カブシキ</t>
    </rPh>
    <rPh sb="11" eb="13">
      <t>カイシャ</t>
    </rPh>
    <phoneticPr fontId="2"/>
  </si>
  <si>
    <t>新潟製粉株式会社</t>
    <rPh sb="0" eb="2">
      <t>ニイガタ</t>
    </rPh>
    <rPh sb="2" eb="4">
      <t>セイフン</t>
    </rPh>
    <rPh sb="4" eb="8">
      <t>カブシキカイシャ</t>
    </rPh>
    <phoneticPr fontId="2"/>
  </si>
  <si>
    <t>胎内高原ハウス株式会社</t>
    <rPh sb="0" eb="2">
      <t>タイナイ</t>
    </rPh>
    <rPh sb="2" eb="4">
      <t>コウゲン</t>
    </rPh>
    <rPh sb="7" eb="11">
      <t>カブシキカイシャ</t>
    </rPh>
    <phoneticPr fontId="2"/>
  </si>
  <si>
    <t>胎内リゾート株式会社</t>
    <rPh sb="0" eb="2">
      <t>タイナイ</t>
    </rPh>
    <rPh sb="6" eb="10">
      <t>カブシキカイシャ</t>
    </rPh>
    <phoneticPr fontId="2"/>
  </si>
  <si>
    <t>-</t>
    <phoneticPr fontId="2"/>
  </si>
  <si>
    <t>合併振興基金</t>
    <rPh sb="0" eb="2">
      <t>ガッペイ</t>
    </rPh>
    <rPh sb="2" eb="4">
      <t>シンコウ</t>
    </rPh>
    <rPh sb="4" eb="6">
      <t>キキン</t>
    </rPh>
    <phoneticPr fontId="2"/>
  </si>
  <si>
    <t>鹿ノ俣発電所運営事業基金</t>
    <rPh sb="0" eb="1">
      <t>シカ</t>
    </rPh>
    <rPh sb="2" eb="3">
      <t>マタ</t>
    </rPh>
    <rPh sb="3" eb="5">
      <t>ハツデン</t>
    </rPh>
    <rPh sb="5" eb="6">
      <t>ショ</t>
    </rPh>
    <rPh sb="6" eb="8">
      <t>ウンエイ</t>
    </rPh>
    <rPh sb="8" eb="10">
      <t>ジギョウ</t>
    </rPh>
    <rPh sb="10" eb="12">
      <t>キキン</t>
    </rPh>
    <phoneticPr fontId="2"/>
  </si>
  <si>
    <t>スポーツ振興基金</t>
    <rPh sb="4" eb="6">
      <t>シンコウ</t>
    </rPh>
    <rPh sb="6" eb="8">
      <t>キキン</t>
    </rPh>
    <phoneticPr fontId="2"/>
  </si>
  <si>
    <t>風倉発電所運営事業基金</t>
    <phoneticPr fontId="2"/>
  </si>
  <si>
    <t>新型コロナウイルス感染症対策融資利子補給事業基金</t>
    <phoneticPr fontId="2"/>
  </si>
  <si>
    <t>下越福祉行政組合 【一般会計】</t>
  </si>
  <si>
    <t>下越福祉行政組合 【老人ホーム特別会計】</t>
  </si>
  <si>
    <t>下越福祉行政組合 【保健施設特別会計】</t>
  </si>
  <si>
    <t>新発田地域広域事務組合 【一般会計】</t>
  </si>
  <si>
    <t>新発田地域広域事務組合 【ごみ処理事業特別会計】</t>
    <rPh sb="17" eb="19">
      <t>ジギョウ</t>
    </rPh>
    <phoneticPr fontId="2"/>
  </si>
  <si>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</si>
  <si>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</si>
  <si>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</si>
  <si>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</si>
  <si>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</si>
  <si>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【交通災害共済事業特別会計】</t>
  </si>
  <si>
    <t>新潟県後期高齢者医療広域連合 【一般会計】</t>
    <rPh sb="16" eb="18">
      <t>イッパン</t>
    </rPh>
    <phoneticPr fontId="2"/>
  </si>
  <si>
    <t>新潟県後期高齢者医療広域連合 【後期高齢者医療特別会計】</t>
  </si>
  <si>
    <t>新潟県市町村総合事務組合 【消防賞じゅつ金等支給事業特別会計】</t>
    <rPh sb="21" eb="22">
      <t>ナド</t>
    </rPh>
    <phoneticPr fontId="2"/>
  </si>
  <si>
    <t>新潟県市町村総合事務組合 【非常勤職員公務災害補償等事業特別会計】</t>
    <rPh sb="26" eb="28">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</si>
</sst>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072D-4119-8440-351C1BABDF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79871</c:v>
                </c:pt>
                <c:pt idx="1">
                  <c:v>71564</c:v>
                </c:pt>
                <c:pt idx="2">
                  <c:v>73355</c:v>
                </c:pt>
                <c:pt idx="3">
                  <c:v>90948</c:v>
                </c:pt>
                <c:pt idx="4">
                  <c:v>159550</c:v>
                </c:pt>
              </c:numCache>
            </c:numRef>
          </c:val>
          <c:smooth val="0"/>
          <c:extLst>
            <c:ext xmlns:c16="http://schemas.microsoft.com/office/drawing/2014/chart" uri="{C3380CC4-5D6E-409C-BE32-E72D297353CC}">
              <c16:uniqueId val="{00000001-072D-4119-8440-351C1BABDF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10.46</c:v>
                </c:pt>
                <c:pt idx="1">
                  <c:v>15.54</c:v>
                </c:pt>
                <c:pt idx="2">
                  <c:v>11.56</c:v>
                </c:pt>
                <c:pt idx="3">
                  <c:v>9.4499999999999993</c:v>
                </c:pt>
                <c:pt idx="4">
                  <c:v>11.63</c:v>
                </c:pt>
              </c:numCache>
            </c:numRef>
          </c:val>
          <c:extLst>
            <c:ext xmlns:c16="http://schemas.microsoft.com/office/drawing/2014/chart" uri="{C3380CC4-5D6E-409C-BE32-E72D297353CC}">
              <c16:uniqueId val="{00000000-9FD2-4FE4-86F4-15DC9C02F6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4.37</c:v>
                </c:pt>
                <c:pt idx="1">
                  <c:v>9.9</c:v>
                </c:pt>
                <c:pt idx="2">
                  <c:v>13.71</c:v>
                </c:pt>
                <c:pt idx="3">
                  <c:v>17.57</c:v>
                </c:pt>
                <c:pt idx="4">
                  <c:v>19.989999999999998</c:v>
                </c:pt>
              </c:numCache>
            </c:numRef>
          </c:val>
          <c:extLst>
            <c:ext xmlns:c16="http://schemas.microsoft.com/office/drawing/2014/chart" uri="{C3380CC4-5D6E-409C-BE32-E72D297353CC}">
              <c16:uniqueId val="{00000001-9FD2-4FE4-86F4-15DC9C02F6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11.28</c:v>
                </c:pt>
                <c:pt idx="2">
                  <c:v>-1.05</c:v>
                </c:pt>
                <c:pt idx="3">
                  <c:v>1.91</c:v>
                </c:pt>
                <c:pt idx="4">
                  <c:v>5.43</c:v>
                </c:pt>
              </c:numCache>
            </c:numRef>
          </c:val>
          <c:smooth val="0"/>
          <c:extLst>
            <c:ext xmlns:c16="http://schemas.microsoft.com/office/drawing/2014/chart" uri="{C3380CC4-5D6E-409C-BE32-E72D297353CC}">
              <c16:uniqueId val="{00000002-9FD2-4FE4-86F4-15DC9C02F6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0.15</c:v>
                </c:pt>
                <c:pt idx="4">
                  <c:v>#N/A</c:v>
                </c:pt>
                <c:pt idx="5">
                  <c:v>0.15</c:v>
                </c:pt>
                <c:pt idx="6">
                  <c:v>#N/A</c:v>
                </c:pt>
                <c:pt idx="7">
                  <c:v>0.25</c:v>
                </c:pt>
                <c:pt idx="8">
                  <c:v>#N/A</c:v>
                </c:pt>
                <c:pt idx="9">
                  <c:v>0.27</c:v>
                </c:pt>
              </c:numCache>
            </c:numRef>
          </c:val>
          <c:extLst>
            <c:ext xmlns:c16="http://schemas.microsoft.com/office/drawing/2014/chart" uri="{C3380CC4-5D6E-409C-BE32-E72D297353CC}">
              <c16:uniqueId val="{00000000-A053-4BB5-BF7E-59FA1E3B67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53-4BB5-BF7E-59FA1E3B67CF}"/>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0.92</c:v>
                </c:pt>
                <c:pt idx="2">
                  <c:v>#N/A</c:v>
                </c:pt>
                <c:pt idx="3">
                  <c:v>0.87</c:v>
                </c:pt>
                <c:pt idx="4">
                  <c:v>#N/A</c:v>
                </c:pt>
                <c:pt idx="5">
                  <c:v>0.97</c:v>
                </c:pt>
                <c:pt idx="6">
                  <c:v>#N/A</c:v>
                </c:pt>
                <c:pt idx="7">
                  <c:v>0.88</c:v>
                </c:pt>
                <c:pt idx="8">
                  <c:v>#N/A</c:v>
                </c:pt>
                <c:pt idx="9">
                  <c:v>0.86</c:v>
                </c:pt>
              </c:numCache>
            </c:numRef>
          </c:val>
          <c:extLst>
            <c:ext xmlns:c16="http://schemas.microsoft.com/office/drawing/2014/chart" uri="{C3380CC4-5D6E-409C-BE32-E72D297353CC}">
              <c16:uniqueId val="{00000002-A053-4BB5-BF7E-59FA1E3B67C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1.37</c:v>
                </c:pt>
                <c:pt idx="2">
                  <c:v>#N/A</c:v>
                </c:pt>
                <c:pt idx="3">
                  <c:v>0.81</c:v>
                </c:pt>
                <c:pt idx="4">
                  <c:v>#N/A</c:v>
                </c:pt>
                <c:pt idx="5">
                  <c:v>1.29</c:v>
                </c:pt>
                <c:pt idx="6">
                  <c:v>#N/A</c:v>
                </c:pt>
                <c:pt idx="7">
                  <c:v>1.97</c:v>
                </c:pt>
                <c:pt idx="8">
                  <c:v>#N/A</c:v>
                </c:pt>
                <c:pt idx="9">
                  <c:v>1.1000000000000001</c:v>
                </c:pt>
              </c:numCache>
            </c:numRef>
          </c:val>
          <c:extLst>
            <c:ext xmlns:c16="http://schemas.microsoft.com/office/drawing/2014/chart" uri="{C3380CC4-5D6E-409C-BE32-E72D297353CC}">
              <c16:uniqueId val="{00000003-A053-4BB5-BF7E-59FA1E3B67C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1.76</c:v>
                </c:pt>
                <c:pt idx="2">
                  <c:v>#N/A</c:v>
                </c:pt>
                <c:pt idx="3">
                  <c:v>2.0099999999999998</c:v>
                </c:pt>
                <c:pt idx="4">
                  <c:v>#N/A</c:v>
                </c:pt>
                <c:pt idx="5">
                  <c:v>3.5</c:v>
                </c:pt>
                <c:pt idx="6">
                  <c:v>#N/A</c:v>
                </c:pt>
                <c:pt idx="7">
                  <c:v>2.89</c:v>
                </c:pt>
                <c:pt idx="8">
                  <c:v>#N/A</c:v>
                </c:pt>
                <c:pt idx="9">
                  <c:v>1.46</c:v>
                </c:pt>
              </c:numCache>
            </c:numRef>
          </c:val>
          <c:extLst>
            <c:ext xmlns:c16="http://schemas.microsoft.com/office/drawing/2014/chart" uri="{C3380CC4-5D6E-409C-BE32-E72D297353CC}">
              <c16:uniqueId val="{00000004-A053-4BB5-BF7E-59FA1E3B67CF}"/>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0.73</c:v>
                </c:pt>
                <c:pt idx="4">
                  <c:v>#N/A</c:v>
                </c:pt>
                <c:pt idx="5">
                  <c:v>1.07</c:v>
                </c:pt>
                <c:pt idx="6">
                  <c:v>#N/A</c:v>
                </c:pt>
                <c:pt idx="7">
                  <c:v>1.4</c:v>
                </c:pt>
                <c:pt idx="8">
                  <c:v>#N/A</c:v>
                </c:pt>
                <c:pt idx="9">
                  <c:v>1.71</c:v>
                </c:pt>
              </c:numCache>
            </c:numRef>
          </c:val>
          <c:extLst>
            <c:ext xmlns:c16="http://schemas.microsoft.com/office/drawing/2014/chart" uri="{C3380CC4-5D6E-409C-BE32-E72D297353CC}">
              <c16:uniqueId val="{00000005-A053-4BB5-BF7E-59FA1E3B67C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3.07</c:v>
                </c:pt>
                <c:pt idx="4">
                  <c:v>#N/A</c:v>
                </c:pt>
                <c:pt idx="5">
                  <c:v>3</c:v>
                </c:pt>
                <c:pt idx="6">
                  <c:v>#N/A</c:v>
                </c:pt>
                <c:pt idx="7">
                  <c:v>2.93</c:v>
                </c:pt>
                <c:pt idx="8">
                  <c:v>#N/A</c:v>
                </c:pt>
                <c:pt idx="9">
                  <c:v>2.2000000000000002</c:v>
                </c:pt>
              </c:numCache>
            </c:numRef>
          </c:val>
          <c:extLst>
            <c:ext xmlns:c16="http://schemas.microsoft.com/office/drawing/2014/chart" uri="{C3380CC4-5D6E-409C-BE32-E72D297353CC}">
              <c16:uniqueId val="{00000006-A053-4BB5-BF7E-59FA1E3B67C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6.36</c:v>
                </c:pt>
                <c:pt idx="2">
                  <c:v>#N/A</c:v>
                </c:pt>
                <c:pt idx="3">
                  <c:v>6.41</c:v>
                </c:pt>
                <c:pt idx="4">
                  <c:v>#N/A</c:v>
                </c:pt>
                <c:pt idx="5">
                  <c:v>6.54</c:v>
                </c:pt>
                <c:pt idx="6">
                  <c:v>#N/A</c:v>
                </c:pt>
                <c:pt idx="7">
                  <c:v>7.14</c:v>
                </c:pt>
                <c:pt idx="8">
                  <c:v>#N/A</c:v>
                </c:pt>
                <c:pt idx="9">
                  <c:v>7.58</c:v>
                </c:pt>
              </c:numCache>
            </c:numRef>
          </c:val>
          <c:extLst>
            <c:ext xmlns:c16="http://schemas.microsoft.com/office/drawing/2014/chart" uri="{C3380CC4-5D6E-409C-BE32-E72D297353CC}">
              <c16:uniqueId val="{00000007-A053-4BB5-BF7E-59FA1E3B67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10.32</c:v>
                </c:pt>
                <c:pt idx="2">
                  <c:v>#N/A</c:v>
                </c:pt>
                <c:pt idx="3">
                  <c:v>15.5</c:v>
                </c:pt>
                <c:pt idx="4">
                  <c:v>#N/A</c:v>
                </c:pt>
                <c:pt idx="5">
                  <c:v>11.5</c:v>
                </c:pt>
                <c:pt idx="6">
                  <c:v>#N/A</c:v>
                </c:pt>
                <c:pt idx="7">
                  <c:v>9.3000000000000007</c:v>
                </c:pt>
                <c:pt idx="8">
                  <c:v>#N/A</c:v>
                </c:pt>
                <c:pt idx="9">
                  <c:v>12.84</c:v>
                </c:pt>
              </c:numCache>
            </c:numRef>
          </c:val>
          <c:extLst>
            <c:ext xmlns:c16="http://schemas.microsoft.com/office/drawing/2014/chart" uri="{C3380CC4-5D6E-409C-BE32-E72D297353CC}">
              <c16:uniqueId val="{00000008-A053-4BB5-BF7E-59FA1E3B67CF}"/>
            </c:ext>
          </c:extLst>
        </c:ser>
        <c:ser>
          <c:idx val="9"/>
          <c:order val="9"/>
          <c:tx>
            <c:strRef>
              <c:f>データシート!$A$36</c:f>
              <c:strCache>
                <c:ptCount val="1"/>
                <c:pt idx="0">
                  <c:v>鹿ノ俣発電所運営事業特別会計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0.1</c:v>
                </c:pt>
                <c:pt idx="2">
                  <c:v>#N/A</c:v>
                </c:pt>
                <c:pt idx="3">
                  <c:v>0</c:v>
                </c:pt>
                <c:pt idx="4">
                  <c:v>#N/A</c:v>
                </c:pt>
                <c:pt idx="5">
                  <c:v>0.03</c:v>
                </c:pt>
                <c:pt idx="6">
                  <c:v>#N/A</c:v>
                </c:pt>
                <c:pt idx="7">
                  <c:v>0.1</c:v>
                </c:pt>
                <c:pt idx="8">
                  <c:v>1.22</c:v>
                </c:pt>
                <c:pt idx="9">
                  <c:v>#N/A</c:v>
                </c:pt>
              </c:numCache>
            </c:numRef>
          </c:val>
          <c:extLst>
            <c:ext xmlns:c16="http://schemas.microsoft.com/office/drawing/2014/chart" uri="{C3380CC4-5D6E-409C-BE32-E72D297353CC}">
              <c16:uniqueId val="{00000009-A053-4BB5-BF7E-59FA1E3B67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1734</c:v>
                </c:pt>
                <c:pt idx="5">
                  <c:v>1759</c:v>
                </c:pt>
                <c:pt idx="8">
                  <c:v>1806</c:v>
                </c:pt>
                <c:pt idx="11">
                  <c:v>1776</c:v>
                </c:pt>
                <c:pt idx="14">
                  <c:v>1806</c:v>
                </c:pt>
              </c:numCache>
            </c:numRef>
          </c:val>
          <c:extLst>
            <c:ext xmlns:c16="http://schemas.microsoft.com/office/drawing/2014/chart" uri="{C3380CC4-5D6E-409C-BE32-E72D297353CC}">
              <c16:uniqueId val="{00000000-282B-49DB-A022-D58374D94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282B-49DB-A022-D58374D94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18</c:v>
                </c:pt>
                <c:pt idx="6">
                  <c:v>11</c:v>
                </c:pt>
                <c:pt idx="9">
                  <c:v>9</c:v>
                </c:pt>
                <c:pt idx="12">
                  <c:v>11</c:v>
                </c:pt>
              </c:numCache>
            </c:numRef>
          </c:val>
          <c:extLst>
            <c:ext xmlns:c16="http://schemas.microsoft.com/office/drawing/2014/chart" uri="{C3380CC4-5D6E-409C-BE32-E72D297353CC}">
              <c16:uniqueId val="{00000002-282B-49DB-A022-D58374D94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68</c:v>
                </c:pt>
                <c:pt idx="6">
                  <c:v>79</c:v>
                </c:pt>
                <c:pt idx="9">
                  <c:v>93</c:v>
                </c:pt>
                <c:pt idx="12">
                  <c:v>70</c:v>
                </c:pt>
              </c:numCache>
            </c:numRef>
          </c:val>
          <c:extLst>
            <c:ext xmlns:c16="http://schemas.microsoft.com/office/drawing/2014/chart" uri="{C3380CC4-5D6E-409C-BE32-E72D297353CC}">
              <c16:uniqueId val="{00000003-282B-49DB-A022-D58374D94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719</c:v>
                </c:pt>
                <c:pt idx="3">
                  <c:v>704</c:v>
                </c:pt>
                <c:pt idx="6">
                  <c:v>713</c:v>
                </c:pt>
                <c:pt idx="9">
                  <c:v>725</c:v>
                </c:pt>
                <c:pt idx="12">
                  <c:v>670</c:v>
                </c:pt>
              </c:numCache>
            </c:numRef>
          </c:val>
          <c:extLst>
            <c:ext xmlns:c16="http://schemas.microsoft.com/office/drawing/2014/chart" uri="{C3380CC4-5D6E-409C-BE32-E72D297353CC}">
              <c16:uniqueId val="{00000004-282B-49DB-A022-D58374D94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2B-49DB-A022-D58374D94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2B-49DB-A022-D58374D94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1993</c:v>
                </c:pt>
                <c:pt idx="6">
                  <c:v>2012</c:v>
                </c:pt>
                <c:pt idx="9">
                  <c:v>2051</c:v>
                </c:pt>
                <c:pt idx="12">
                  <c:v>2066</c:v>
                </c:pt>
              </c:numCache>
            </c:numRef>
          </c:val>
          <c:extLst>
            <c:ext xmlns:c16="http://schemas.microsoft.com/office/drawing/2014/chart" uri="{C3380CC4-5D6E-409C-BE32-E72D297353CC}">
              <c16:uniqueId val="{00000007-282B-49DB-A022-D58374D94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974</c:v>
                </c:pt>
                <c:pt idx="2">
                  <c:v>#N/A</c:v>
                </c:pt>
                <c:pt idx="3">
                  <c:v>#N/A</c:v>
                </c:pt>
                <c:pt idx="4">
                  <c:v>1024</c:v>
                </c:pt>
                <c:pt idx="5">
                  <c:v>#N/A</c:v>
                </c:pt>
                <c:pt idx="6">
                  <c:v>#N/A</c:v>
                </c:pt>
                <c:pt idx="7">
                  <c:v>1010</c:v>
                </c:pt>
                <c:pt idx="8">
                  <c:v>#N/A</c:v>
                </c:pt>
                <c:pt idx="9">
                  <c:v>#N/A</c:v>
                </c:pt>
                <c:pt idx="10">
                  <c:v>1102</c:v>
                </c:pt>
                <c:pt idx="11">
                  <c:v>#N/A</c:v>
                </c:pt>
                <c:pt idx="12">
                  <c:v>#N/A</c:v>
                </c:pt>
                <c:pt idx="13">
                  <c:v>1011</c:v>
                </c:pt>
                <c:pt idx="14">
                  <c:v>#N/A</c:v>
                </c:pt>
              </c:numCache>
            </c:numRef>
          </c:val>
          <c:smooth val="0"/>
          <c:extLst>
            <c:ext xmlns:c16="http://schemas.microsoft.com/office/drawing/2014/chart" uri="{C3380CC4-5D6E-409C-BE32-E72D297353CC}">
              <c16:uniqueId val="{00000008-282B-49DB-A022-D58374D94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20541</c:v>
                </c:pt>
                <c:pt idx="5">
                  <c:v>20762</c:v>
                </c:pt>
                <c:pt idx="8">
                  <c:v>19781</c:v>
                </c:pt>
                <c:pt idx="11">
                  <c:v>19650</c:v>
                </c:pt>
                <c:pt idx="14">
                  <c:v>19393</c:v>
                </c:pt>
              </c:numCache>
            </c:numRef>
          </c:val>
          <c:extLst>
            <c:ext xmlns:c16="http://schemas.microsoft.com/office/drawing/2014/chart" uri="{C3380CC4-5D6E-409C-BE32-E72D297353CC}">
              <c16:uniqueId val="{00000000-2FB8-4C0A-B65C-27297E858A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c:v>
                </c:pt>
                <c:pt idx="5">
                  <c:v>351</c:v>
                </c:pt>
                <c:pt idx="8">
                  <c:v>321</c:v>
                </c:pt>
                <c:pt idx="11">
                  <c:v>302</c:v>
                </c:pt>
                <c:pt idx="14">
                  <c:v>294</c:v>
                </c:pt>
              </c:numCache>
            </c:numRef>
          </c:val>
          <c:extLst>
            <c:ext xmlns:c16="http://schemas.microsoft.com/office/drawing/2014/chart" uri="{C3380CC4-5D6E-409C-BE32-E72D297353CC}">
              <c16:uniqueId val="{00000001-2FB8-4C0A-B65C-27297E858A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1508</c:v>
                </c:pt>
                <c:pt idx="5">
                  <c:v>2617</c:v>
                </c:pt>
                <c:pt idx="8">
                  <c:v>3323</c:v>
                </c:pt>
                <c:pt idx="11">
                  <c:v>3729</c:v>
                </c:pt>
                <c:pt idx="14">
                  <c:v>4042</c:v>
                </c:pt>
              </c:numCache>
            </c:numRef>
          </c:val>
          <c:extLst>
            <c:ext xmlns:c16="http://schemas.microsoft.com/office/drawing/2014/chart" uri="{C3380CC4-5D6E-409C-BE32-E72D297353CC}">
              <c16:uniqueId val="{00000002-2FB8-4C0A-B65C-27297E858A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B8-4C0A-B65C-27297E858A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B8-4C0A-B65C-27297E858A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356</c:v>
                </c:pt>
                <c:pt idx="3">
                  <c:v>320</c:v>
                </c:pt>
                <c:pt idx="6">
                  <c:v>284</c:v>
                </c:pt>
                <c:pt idx="9">
                  <c:v>247</c:v>
                </c:pt>
                <c:pt idx="12">
                  <c:v>212</c:v>
                </c:pt>
              </c:numCache>
            </c:numRef>
          </c:val>
          <c:extLst>
            <c:ext xmlns:c16="http://schemas.microsoft.com/office/drawing/2014/chart" uri="{C3380CC4-5D6E-409C-BE32-E72D297353CC}">
              <c16:uniqueId val="{00000005-2FB8-4C0A-B65C-27297E858A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3171</c:v>
                </c:pt>
                <c:pt idx="3">
                  <c:v>3115</c:v>
                </c:pt>
                <c:pt idx="6">
                  <c:v>3075</c:v>
                </c:pt>
                <c:pt idx="9">
                  <c:v>2973</c:v>
                </c:pt>
                <c:pt idx="12">
                  <c:v>2805</c:v>
                </c:pt>
              </c:numCache>
            </c:numRef>
          </c:val>
          <c:extLst>
            <c:ext xmlns:c16="http://schemas.microsoft.com/office/drawing/2014/chart" uri="{C3380CC4-5D6E-409C-BE32-E72D297353CC}">
              <c16:uniqueId val="{00000006-2FB8-4C0A-B65C-27297E858A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546</c:v>
                </c:pt>
                <c:pt idx="6">
                  <c:v>567</c:v>
                </c:pt>
                <c:pt idx="9">
                  <c:v>597</c:v>
                </c:pt>
                <c:pt idx="12">
                  <c:v>713</c:v>
                </c:pt>
              </c:numCache>
            </c:numRef>
          </c:val>
          <c:extLst>
            <c:ext xmlns:c16="http://schemas.microsoft.com/office/drawing/2014/chart" uri="{C3380CC4-5D6E-409C-BE32-E72D297353CC}">
              <c16:uniqueId val="{00000007-2FB8-4C0A-B65C-27297E858A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10802</c:v>
                </c:pt>
                <c:pt idx="3">
                  <c:v>10469</c:v>
                </c:pt>
                <c:pt idx="6">
                  <c:v>9938</c:v>
                </c:pt>
                <c:pt idx="9">
                  <c:v>9515</c:v>
                </c:pt>
                <c:pt idx="12">
                  <c:v>8933</c:v>
                </c:pt>
              </c:numCache>
            </c:numRef>
          </c:val>
          <c:extLst>
            <c:ext xmlns:c16="http://schemas.microsoft.com/office/drawing/2014/chart" uri="{C3380CC4-5D6E-409C-BE32-E72D297353CC}">
              <c16:uniqueId val="{00000008-2FB8-4C0A-B65C-27297E858A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107</c:v>
                </c:pt>
                <c:pt idx="3">
                  <c:v>161</c:v>
                </c:pt>
                <c:pt idx="6">
                  <c:v>130</c:v>
                </c:pt>
                <c:pt idx="9">
                  <c:v>107</c:v>
                </c:pt>
                <c:pt idx="12">
                  <c:v>83</c:v>
                </c:pt>
              </c:numCache>
            </c:numRef>
          </c:val>
          <c:extLst>
            <c:ext xmlns:c16="http://schemas.microsoft.com/office/drawing/2014/chart" uri="{C3380CC4-5D6E-409C-BE32-E72D297353CC}">
              <c16:uniqueId val="{00000009-2FB8-4C0A-B65C-27297E858A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19746</c:v>
                </c:pt>
                <c:pt idx="3">
                  <c:v>19592</c:v>
                </c:pt>
                <c:pt idx="6">
                  <c:v>19162</c:v>
                </c:pt>
                <c:pt idx="9">
                  <c:v>18989</c:v>
                </c:pt>
                <c:pt idx="12">
                  <c:v>19979</c:v>
                </c:pt>
              </c:numCache>
            </c:numRef>
          </c:val>
          <c:extLst>
            <c:ext xmlns:c16="http://schemas.microsoft.com/office/drawing/2014/chart" uri="{C3380CC4-5D6E-409C-BE32-E72D297353CC}">
              <c16:uniqueId val="{0000000A-2FB8-4C0A-B65C-27297E858A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12182</c:v>
                </c:pt>
                <c:pt idx="2">
                  <c:v>#N/A</c:v>
                </c:pt>
                <c:pt idx="3">
                  <c:v>#N/A</c:v>
                </c:pt>
                <c:pt idx="4">
                  <c:v>10473</c:v>
                </c:pt>
                <c:pt idx="5">
                  <c:v>#N/A</c:v>
                </c:pt>
                <c:pt idx="6">
                  <c:v>#N/A</c:v>
                </c:pt>
                <c:pt idx="7">
                  <c:v>9731</c:v>
                </c:pt>
                <c:pt idx="8">
                  <c:v>#N/A</c:v>
                </c:pt>
                <c:pt idx="9">
                  <c:v>#N/A</c:v>
                </c:pt>
                <c:pt idx="10">
                  <c:v>8747</c:v>
                </c:pt>
                <c:pt idx="11">
                  <c:v>#N/A</c:v>
                </c:pt>
                <c:pt idx="12">
                  <c:v>#N/A</c:v>
                </c:pt>
                <c:pt idx="13">
                  <c:v>8996</c:v>
                </c:pt>
                <c:pt idx="14">
                  <c:v>#N/A</c:v>
                </c:pt>
              </c:numCache>
            </c:numRef>
          </c:val>
          <c:smooth val="0"/>
          <c:extLst>
            <c:ext xmlns:c16="http://schemas.microsoft.com/office/drawing/2014/chart" uri="{C3380CC4-5D6E-409C-BE32-E72D297353CC}">
              <c16:uniqueId val="{0000000B-2FB8-4C0A-B65C-27297E858A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c:v>
                </c:pt>
                <c:pt idx="1">
                  <c:v>1687</c:v>
                </c:pt>
                <c:pt idx="2">
                  <c:v>1981</c:v>
                </c:pt>
              </c:numCache>
            </c:numRef>
          </c:val>
          <c:extLst>
            <c:ext xmlns:c16="http://schemas.microsoft.com/office/drawing/2014/chart" uri="{C3380CC4-5D6E-409C-BE32-E72D297353CC}">
              <c16:uniqueId val="{00000000-4594-473D-86EF-869BBBA217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148</c:v>
                </c:pt>
                <c:pt idx="1">
                  <c:v>190</c:v>
                </c:pt>
                <c:pt idx="2">
                  <c:v>224</c:v>
                </c:pt>
              </c:numCache>
            </c:numRef>
          </c:val>
          <c:extLst>
            <c:ext xmlns:c16="http://schemas.microsoft.com/office/drawing/2014/chart" uri="{C3380CC4-5D6E-409C-BE32-E72D297353CC}">
              <c16:uniqueId val="{00000001-4594-473D-86EF-869BBBA217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1788</c:v>
                </c:pt>
                <c:pt idx="1">
                  <c:v>1647</c:v>
                </c:pt>
                <c:pt idx="2">
                  <c:v>1398</c:v>
                </c:pt>
              </c:numCache>
            </c:numRef>
          </c:val>
          <c:extLst>
            <c:ext xmlns:c16="http://schemas.microsoft.com/office/drawing/2014/chart" uri="{C3380CC4-5D6E-409C-BE32-E72D297353CC}">
              <c16:uniqueId val="{00000002-4594-473D-86EF-869BBBA217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合併特例事業債の償還が続いている中で、辺地対策事業債等の据置き期間が終了したことで、元金償還が始まったため、元利償還金が増加している。</a:t>
          </a:r>
        </a:p>
        <a:p>
          <a:r>
            <a:rPr kumimoji="1" lang="ja-JP" altLang="en-US" sz="1200">
              <a:latin typeface="ＭＳ ゴシック" pitchFamily="49" charset="-128"/>
              <a:ea typeface="ＭＳ ゴシック" pitchFamily="49" charset="-128"/>
            </a:rPr>
            <a:t>　今後も起債による事業が予定されているが、交付税算入率の高い地方債の活用により算入公債費等の増加も見込まれるため、実質公債費比率への影響は軽微であると考えている。</a:t>
          </a:r>
        </a:p>
        <a:p>
          <a:r>
            <a:rPr kumimoji="1" lang="ja-JP" altLang="en-US" sz="1200">
              <a:latin typeface="ＭＳ ゴシック" pitchFamily="49" charset="-128"/>
              <a:ea typeface="ＭＳ ゴシック" pitchFamily="49" charset="-128"/>
            </a:rPr>
            <a:t>　元利償還金の次に大きい割合を占める公営企業債の元利償還金に対する繰入金は、公営企業会計で行った下水道などの整備事業に係る地方債の償還に対する一般会計からの繰入金であり、今後もおよそ横ばいで推移する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一般会計等地方債の現在高が</a:t>
          </a:r>
          <a:r>
            <a:rPr kumimoji="1" lang="en-US" altLang="ja-JP" sz="1400">
              <a:latin typeface="ＭＳ ゴシック" pitchFamily="49" charset="-128"/>
              <a:ea typeface="ＭＳ ゴシック" pitchFamily="49" charset="-128"/>
            </a:rPr>
            <a:t>990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％）増加、公営企業債等繰入見込額等が</a:t>
          </a:r>
          <a:r>
            <a:rPr kumimoji="1" lang="en-US" altLang="ja-JP" sz="1400">
              <a:latin typeface="ＭＳ ゴシック" pitchFamily="49" charset="-128"/>
              <a:ea typeface="ＭＳ ゴシック" pitchFamily="49" charset="-128"/>
            </a:rPr>
            <a:t>582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％）減少、将来負担額は増加している。充当可能財源等については、基準財政需要額算入見込額が減少した一方で、基金が</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将来負担額が増加したことから、将来負担比率の分子は</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これにより、将来負担比率は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109.8</a:t>
          </a:r>
          <a:r>
            <a:rPr kumimoji="1" lang="ja-JP" altLang="en-US" sz="1400">
              <a:latin typeface="ＭＳ ゴシック" pitchFamily="49" charset="-128"/>
              <a:ea typeface="ＭＳ ゴシック" pitchFamily="49" charset="-128"/>
            </a:rPr>
            <a:t>％となった。しかし、全国平均等と比較すると比率は依然高い水準である。</a:t>
          </a:r>
        </a:p>
        <a:p>
          <a:r>
            <a:rPr kumimoji="1" lang="ja-JP" altLang="en-US" sz="1400">
              <a:latin typeface="ＭＳ ゴシック" pitchFamily="49" charset="-128"/>
              <a:ea typeface="ＭＳ ゴシック" pitchFamily="49" charset="-128"/>
            </a:rPr>
            <a:t>　地方債の適正な借入や交付税算入のある有利な地方債の活用、充当可能基金の計画的な積立てなどにより将来世代の負担軽減に努めていく。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新潟県胎内市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中条小学校改築事業に充当するため、令和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年度に財政調整基金や学校教育施設整備基金の取り崩しを行う。一方で、今後も行財政経費の削減などにより積み立てを行っていきたいと考えている。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主に大規模改修や施設整備など将来の資金需要に備えて必要に応じ基金の積み立てを行っている。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学校教育施設整備基金：中条小学校改築事業に充当するため取り崩しを行った。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風倉発電所運営事業基金：令和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年度の売電収入が事業費を上回ったため、積み立てを行った。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鹿ノ俣発電所運営事業基金：今後予想される施設の改修に備え、引き続き積み立てを行えるよう運営を行う。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％まで上昇した。令和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年度に中条小学校改築事業のため取り崩しを行うが、基金残高については標準財政規模の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％程度を目標に今後も財政運営に取り組んでいきたいと考えている。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臨時財政対策債に係る後年度の普通交付税算入分を減債基金に積み立てたことにより基金残高が増加した。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繰上償還の予定や満期一括償還の地方債がないことから、財政調整基金の積み立てを優先させていきたいと考えている。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財政需要額は増加傾向にある一方で税収等が伸びていないため、財政力指数は低下している。</a:t>
          </a:r>
        </a:p>
        <a:p>
          <a:r>
            <a:rPr kumimoji="1" lang="ja-JP" altLang="en-US" sz="1300">
              <a:latin typeface="ＭＳ Ｐゴシック" panose="020B0600070205080204" pitchFamily="50" charset="-128"/>
              <a:ea typeface="ＭＳ Ｐゴシック" panose="020B0600070205080204" pitchFamily="50" charset="-128"/>
            </a:rPr>
            <a:t>　財政収入額について今後の大きい伸びは期待できない中、企業の工業団地への誘致、洋上風力発電の推進、中小企業・小規模企業等への創業や販路開拓に対する支援、移住・就業等支援事業による移住定住の促進などの施策により、地域産業の発展及び就業人口の増加を図り、税収の増加に繋げ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ポイントと大きく改善した。しかし、類似団体平均と比較するといまだ高い水準にある。</a:t>
          </a:r>
        </a:p>
        <a:p>
          <a:r>
            <a:rPr kumimoji="1" lang="ja-JP" altLang="en-US" sz="1300">
              <a:latin typeface="ＭＳ Ｐゴシック" panose="020B0600070205080204" pitchFamily="50" charset="-128"/>
              <a:ea typeface="ＭＳ Ｐゴシック" panose="020B0600070205080204" pitchFamily="50" charset="-128"/>
            </a:rPr>
            <a:t>　中でも委託料などの物件費は、類似団体平均より経常収支比率に占める割合が高く、今後も継続して削減に努めていく必要がある。また、地方債を財源とした大規模事業の施工に伴い地方債借入額が増加し、償還が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年度にピークを迎える見込みであるため、借入額の抑制などにより公債費負担の平準化を図っていきたい。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30654"/>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0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64</xdr:row>
      <xdr:rowOff>15240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人件費と物件費の増加により、令和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26,247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今後も経常経費の削減により物件費等の圧縮を図っていきたい。</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136954</xdr:rowOff>
    </xdr:from>
    <xdr:to>
      <xdr:col>23</xdr:col>
      <xdr:colOff>133350</xdr:colOff>
      <xdr:row>84</xdr:row>
      <xdr:rowOff>92173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67304"/>
          <a:ext cx="838200" cy="1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136954</xdr:rowOff>
    </xdr:from>
    <xdr:to>
      <xdr:col>19</xdr:col>
      <xdr:colOff>133350</xdr:colOff>
      <xdr:row>84</xdr:row>
      <xdr:rowOff>22611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67304"/>
          <a:ext cx="8890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2505</xdr:rowOff>
    </xdr:from>
    <xdr:to>
      <xdr:col>15</xdr:col>
      <xdr:colOff>82550</xdr:colOff>
      <xdr:row>84</xdr:row>
      <xdr:rowOff>22611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4305"/>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111764</xdr:rowOff>
    </xdr:from>
    <xdr:to>
      <xdr:col>11</xdr:col>
      <xdr:colOff>31750</xdr:colOff>
      <xdr:row>84</xdr:row>
      <xdr:rowOff>2505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2114"/>
          <a:ext cx="889000" cy="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41373</xdr:rowOff>
    </xdr:from>
    <xdr:to>
      <xdr:col>23</xdr:col>
      <xdr:colOff>184150</xdr:colOff>
      <xdr:row>84</xdr:row>
      <xdr:rowOff>142973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13450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86154</xdr:rowOff>
    </xdr:from>
    <xdr:to>
      <xdr:col>19</xdr:col>
      <xdr:colOff>184150</xdr:colOff>
      <xdr:row>84</xdr:row>
      <xdr:rowOff>16304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26481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143261</xdr:rowOff>
    </xdr:from>
    <xdr:to>
      <xdr:col>15</xdr:col>
      <xdr:colOff>133350</xdr:colOff>
      <xdr:row>84</xdr:row>
      <xdr:rowOff>73411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123155</xdr:rowOff>
    </xdr:from>
    <xdr:to>
      <xdr:col>11</xdr:col>
      <xdr:colOff>82550</xdr:colOff>
      <xdr:row>84</xdr:row>
      <xdr:rowOff>53305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38082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3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60964</xdr:rowOff>
    </xdr:from>
    <xdr:to>
      <xdr:col>7</xdr:col>
      <xdr:colOff>31750</xdr:colOff>
      <xdr:row>83</xdr:row>
      <xdr:rowOff>162564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147341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これまでの給与適正化の取組などにより、類似団体平均と比較すると低水準で推移している。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今後も国の取扱いを基本としつつ、地域の給与水準を踏まえ、給与の適正化に努めていく。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82</xdr:row>
      <xdr:rowOff>23284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615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81</xdr:row>
      <xdr:rowOff>74084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609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30691</xdr:rowOff>
    </xdr:from>
    <xdr:to>
      <xdr:col>77</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80</xdr:row>
      <xdr:rowOff>144991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80</xdr:row>
      <xdr:rowOff>144991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94191</xdr:rowOff>
    </xdr:from>
    <xdr:to>
      <xdr:col>68</xdr:col>
      <xdr:colOff>203200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ポイント減少した。主に民生、農林水産部門について類似団体平均と比べ職員数が多くなっている。</a:t>
          </a:r>
        </a:p>
        <a:p>
          <a:r>
            <a:rPr kumimoji="1" lang="ja-JP" altLang="en-US" sz="1300">
              <a:latin typeface="ＭＳ Ｐゴシック" panose="020B0600070205080204" pitchFamily="50" charset="-128"/>
              <a:ea typeface="ＭＳ Ｐゴシック" panose="020B0600070205080204" pitchFamily="50" charset="-128"/>
            </a:rPr>
            <a:t>　民間委託への転換を図るなどして、今後も適正な職員数の管理に努めていく。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35016</xdr:rowOff>
    </xdr:from>
    <xdr:to>
      <xdr:col>81</xdr:col>
      <xdr:colOff>44450</xdr:colOff>
      <xdr:row>63</xdr:row>
      <xdr:rowOff>36740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36366"/>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36740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291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9162</xdr:rowOff>
    </xdr:from>
    <xdr:to>
      <xdr:col>72</xdr:col>
      <xdr:colOff>203200</xdr:colOff>
      <xdr:row>63</xdr:row>
      <xdr:rowOff>31569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051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149588</xdr:rowOff>
    </xdr:from>
    <xdr:to>
      <xdr:col>68</xdr:col>
      <xdr:colOff>152400</xdr:colOff>
      <xdr:row>63</xdr:row>
      <xdr:rowOff>9162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948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157390</xdr:rowOff>
    </xdr:from>
    <xdr:to>
      <xdr:col>77</xdr:col>
      <xdr:colOff>95250</xdr:colOff>
      <xdr:row>63</xdr:row>
      <xdr:rowOff>87540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72317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3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129812</xdr:rowOff>
    </xdr:from>
    <xdr:to>
      <xdr:col>68</xdr:col>
      <xdr:colOff>203200</xdr:colOff>
      <xdr:row>63</xdr:row>
      <xdr:rowOff>59962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44739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98788</xdr:rowOff>
    </xdr:from>
    <xdr:to>
      <xdr:col>64</xdr:col>
      <xdr:colOff>152400</xdr:colOff>
      <xdr:row>63</xdr:row>
      <xdr:rowOff>28938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辺地対策事業等の元利償還金の増と普通交付税の増により、令和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早期健全化基準の</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％は下回っているものの、類似団体平均と比較すると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地方債の新規借入利率が急激に上昇するなど、今後の見通しについては不透明な要素もある。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年度の中条小学校改築事業の借入や過去の合併特例事業債、辺地対策事業債の元利償還により、今後も微増していくものと考えている。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73176</xdr:rowOff>
    </xdr:from>
    <xdr:to>
      <xdr:col>81</xdr:col>
      <xdr:colOff>44450</xdr:colOff>
      <xdr:row>44</xdr:row>
      <xdr:rowOff>84667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84667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5710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27215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15724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22376</xdr:rowOff>
    </xdr:from>
    <xdr:to>
      <xdr:col>81</xdr:col>
      <xdr:colOff>95250</xdr:colOff>
      <xdr:row>44</xdr:row>
      <xdr:rowOff>123976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89703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ポイント改善し、令和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年連続で改善している。</a:t>
          </a:r>
        </a:p>
        <a:p>
          <a:r>
            <a:rPr kumimoji="1" lang="ja-JP" altLang="en-US" sz="1200">
              <a:latin typeface="ＭＳ Ｐゴシック" panose="020B0600070205080204" pitchFamily="50" charset="-128"/>
              <a:ea typeface="ＭＳ Ｐゴシック" panose="020B0600070205080204" pitchFamily="50" charset="-128"/>
            </a:rPr>
            <a:t>　早期健全化基準</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％を大きく下回っており、早期に是正を求められるまでには至っていないが、類似団体平均や県内</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市と比較しても高い水準となっている。高い要因として大規模事業による地方債借入残高の増加や下水道整備に伴う下水道事業債等の償還への繰出金、さらに基金などの充当可能な財源が少ないことが考えられる。</a:t>
          </a:r>
        </a:p>
        <a:p>
          <a:r>
            <a:rPr kumimoji="1" lang="ja-JP" altLang="en-US" sz="1200">
              <a:latin typeface="ＭＳ Ｐゴシック" panose="020B0600070205080204" pitchFamily="50" charset="-128"/>
              <a:ea typeface="ＭＳ Ｐゴシック" panose="020B0600070205080204" pitchFamily="50" charset="-128"/>
            </a:rPr>
            <a:t>　地方債の適正な管理、公共下水道事業会計等の公営企業の安定経営、余剰財源の基金への積立などにより比率の改善に努めていく。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81890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059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53967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4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81890</xdr:rowOff>
    </xdr:from>
    <xdr:to>
      <xdr:col>81</xdr:col>
      <xdr:colOff>133350</xdr:colOff>
      <xdr:row>20</xdr:row>
      <xdr:rowOff>81890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51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81890</xdr:rowOff>
    </xdr:from>
    <xdr:to>
      <xdr:col>81</xdr:col>
      <xdr:colOff>44450</xdr:colOff>
      <xdr:row>20</xdr:row>
      <xdr:rowOff>89611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510890"/>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89611</xdr:rowOff>
    </xdr:from>
    <xdr:to>
      <xdr:col>77</xdr:col>
      <xdr:colOff>44450</xdr:colOff>
      <xdr:row>21</xdr:row>
      <xdr:rowOff>47498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518611"/>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47498</xdr:rowOff>
    </xdr:from>
    <xdr:to>
      <xdr:col>72</xdr:col>
      <xdr:colOff>203200</xdr:colOff>
      <xdr:row>21</xdr:row>
      <xdr:rowOff>84175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47948"/>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52121</xdr:rowOff>
    </xdr:from>
    <xdr:to>
      <xdr:col>73</xdr:col>
      <xdr:colOff>44450</xdr:colOff>
      <xdr:row>14</xdr:row>
      <xdr:rowOff>153721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163898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84175</xdr:rowOff>
    </xdr:from>
    <xdr:to>
      <xdr:col>68</xdr:col>
      <xdr:colOff>152400</xdr:colOff>
      <xdr:row>23</xdr:row>
      <xdr:rowOff>16358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84625"/>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128372</xdr:rowOff>
    </xdr:from>
    <xdr:to>
      <xdr:col>68</xdr:col>
      <xdr:colOff>203200</xdr:colOff>
      <xdr:row>15</xdr:row>
      <xdr:rowOff>58522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68699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9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139954</xdr:rowOff>
    </xdr:from>
    <xdr:to>
      <xdr:col>64</xdr:col>
      <xdr:colOff>152400</xdr:colOff>
      <xdr:row>15</xdr:row>
      <xdr:rowOff>70104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80281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31090</xdr:rowOff>
    </xdr:from>
    <xdr:to>
      <xdr:col>81</xdr:col>
      <xdr:colOff>95250</xdr:colOff>
      <xdr:row>20</xdr:row>
      <xdr:rowOff>132690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98417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35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38811</xdr:rowOff>
    </xdr:from>
    <xdr:to>
      <xdr:col>77</xdr:col>
      <xdr:colOff>95250</xdr:colOff>
      <xdr:row>20</xdr:row>
      <xdr:rowOff>140411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125188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55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168148</xdr:rowOff>
    </xdr:from>
    <xdr:to>
      <xdr:col>73</xdr:col>
      <xdr:colOff>44450</xdr:colOff>
      <xdr:row>21</xdr:row>
      <xdr:rowOff>98298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83075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33375</xdr:rowOff>
    </xdr:from>
    <xdr:to>
      <xdr:col>68</xdr:col>
      <xdr:colOff>203200</xdr:colOff>
      <xdr:row>21</xdr:row>
      <xdr:rowOff>134975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119752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137008</xdr:rowOff>
    </xdr:from>
    <xdr:to>
      <xdr:col>64</xdr:col>
      <xdr:colOff>152400</xdr:colOff>
      <xdr:row>23</xdr:row>
      <xdr:rowOff>67158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51935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9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定員管理の状況からも類似団体に比べ職員数が多いことが高い状況につながっていると考える。</a:t>
          </a:r>
        </a:p>
        <a:p>
          <a:r>
            <a:rPr kumimoji="1" lang="ja-JP" altLang="en-US" sz="1300">
              <a:latin typeface="ＭＳ Ｐゴシック" panose="020B0600070205080204" pitchFamily="50" charset="-128"/>
              <a:ea typeface="ＭＳ Ｐゴシック" panose="020B0600070205080204" pitchFamily="50" charset="-128"/>
            </a:rPr>
            <a:t>　今後も組織改革や事務の効率化、民間委託への転換を図るなどして、人件費の抑制に繋げていきたいと考えている。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06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年度から横ばいで推移している。類似団体平均と比較して同数値となった。</a:t>
          </a:r>
        </a:p>
        <a:p>
          <a:r>
            <a:rPr kumimoji="1" lang="ja-JP" altLang="en-US" sz="1300">
              <a:latin typeface="ＭＳ Ｐゴシック" panose="020B0600070205080204" pitchFamily="50" charset="-128"/>
              <a:ea typeface="ＭＳ Ｐゴシック" panose="020B0600070205080204" pitchFamily="50" charset="-128"/>
            </a:rPr>
            <a:t>　施設を多数保有しており、維持管理に係る経費負担が多くなっていることが類似団体より高くなる要因であると考えている。引続き、施設の個別施設計画や長寿命化計画に基づき施設の効率的な運営に努め経費の縮減に取り組んでいき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67129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03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88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年度以降はほぼ横ばいとなっていたが、令和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今後も、社会保障費の増加が見込まれることから、適正な運営ができる範囲内で事業や経費の見直し、増加の抑制に努めていく。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その他に区分されるものは維持補修費及び繰出金であるが、令和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506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59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118835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117022</xdr:rowOff>
    </xdr:from>
    <xdr:to>
      <xdr:col>65</xdr:col>
      <xdr:colOff>53975</xdr:colOff>
      <xdr:row>56</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57349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一部事務組合においてごみ処理、消防等を担っているため、類似団体平均より高くなっている。なお、一部事務組合で行っている火葬場の更新工事と消防本部の更新工事に伴う負担金が増加している。</a:t>
          </a:r>
        </a:p>
        <a:p>
          <a:r>
            <a:rPr kumimoji="1" lang="ja-JP" altLang="en-US" sz="1300">
              <a:latin typeface="ＭＳ Ｐゴシック" panose="020B0600070205080204" pitchFamily="50" charset="-128"/>
              <a:ea typeface="ＭＳ Ｐゴシック" panose="020B0600070205080204" pitchFamily="50" charset="-128"/>
            </a:rPr>
            <a:t>　また、公営企業会計への多額の補助金も補助費等の増加に繋がっているため、料金見直しを含め、一般会計の負担軽減に繋がる取組を促していきたい。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37</xdr:row>
      <xdr:rowOff>153670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6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153670</xdr:rowOff>
    </xdr:from>
    <xdr:to>
      <xdr:col>78</xdr:col>
      <xdr:colOff>69850</xdr:colOff>
      <xdr:row>38</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9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130810</xdr:rowOff>
    </xdr:from>
    <xdr:to>
      <xdr:col>73</xdr:col>
      <xdr:colOff>180975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38</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7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44467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102870</xdr:rowOff>
    </xdr:from>
    <xdr:to>
      <xdr:col>78</xdr:col>
      <xdr:colOff>120650</xdr:colOff>
      <xdr:row>38</xdr:row>
      <xdr:rowOff>33020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17797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45720</xdr:rowOff>
    </xdr:from>
    <xdr:to>
      <xdr:col>74</xdr:col>
      <xdr:colOff>31750</xdr:colOff>
      <xdr:row>38</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合併特例事業債の償還と平成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年度以降毎年度借入を行っている辺地対策事業債の償還等が重なり、今後も増加傾向で推移するものと考えているが、将来の財政を圧迫しないよう借入額の適正な管理に努めていく。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72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154432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72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26415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ポイント減少した。類似団体平均より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人件費や補助費等が類似団体より高い状況となっているためであるが、事業の見直しなどにより事業の廃止や縮小、事業の効率化による経費の削減により経常経費を抑制して経常収支の改善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98425</xdr:rowOff>
    </xdr:from>
    <xdr:to>
      <xdr:col>82</xdr:col>
      <xdr:colOff>107950</xdr:colOff>
      <xdr:row>76</xdr:row>
      <xdr:rowOff>144145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5717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121286</xdr:rowOff>
    </xdr:from>
    <xdr:to>
      <xdr:col>78</xdr:col>
      <xdr:colOff>69850</xdr:colOff>
      <xdr:row>76</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14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76</xdr:row>
      <xdr:rowOff>121286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34315"/>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75565</xdr:rowOff>
    </xdr:from>
    <xdr:to>
      <xdr:col>69</xdr:col>
      <xdr:colOff>92075</xdr:colOff>
      <xdr:row>76</xdr:row>
      <xdr:rowOff>155575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3431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47625</xdr:rowOff>
    </xdr:from>
    <xdr:to>
      <xdr:col>82</xdr:col>
      <xdr:colOff>158750</xdr:colOff>
      <xdr:row>75</xdr:row>
      <xdr:rowOff>149225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19702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93345</xdr:rowOff>
    </xdr:from>
    <xdr:to>
      <xdr:col>78</xdr:col>
      <xdr:colOff>120650</xdr:colOff>
      <xdr:row>77</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8272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70486</xdr:rowOff>
    </xdr:from>
    <xdr:to>
      <xdr:col>74</xdr:col>
      <xdr:colOff>31750</xdr:colOff>
      <xdr:row>77</xdr:row>
      <xdr:rowOff>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156863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24765</xdr:rowOff>
    </xdr:from>
    <xdr:to>
      <xdr:col>69</xdr:col>
      <xdr:colOff>142875</xdr:colOff>
      <xdr:row>75</xdr:row>
      <xdr:rowOff>126365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36453</xdr:rowOff>
    </xdr:from>
    <xdr:to>
      <xdr:col>29</xdr:col>
      <xdr:colOff>127000</xdr:colOff>
      <xdr:row>17</xdr:row>
      <xdr:rowOff>114895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8728"/>
          <a:ext cx="647700" cy="7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21230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114895</xdr:rowOff>
    </xdr:from>
    <xdr:to>
      <xdr:col>26</xdr:col>
      <xdr:colOff>50800</xdr:colOff>
      <xdr:row>17</xdr:row>
      <xdr:rowOff>130211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170"/>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130211</xdr:rowOff>
    </xdr:from>
    <xdr:to>
      <xdr:col>22</xdr:col>
      <xdr:colOff>114300</xdr:colOff>
      <xdr:row>18</xdr:row>
      <xdr:rowOff>10245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2486"/>
          <a:ext cx="698500" cy="51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10245</xdr:rowOff>
    </xdr:from>
    <xdr:to>
      <xdr:col>18</xdr:col>
      <xdr:colOff>177800</xdr:colOff>
      <xdr:row>18</xdr:row>
      <xdr:rowOff>55884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3970"/>
          <a:ext cx="698500" cy="4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157103</xdr:rowOff>
    </xdr:from>
    <xdr:to>
      <xdr:col>29</xdr:col>
      <xdr:colOff>177800</xdr:colOff>
      <xdr:row>17</xdr:row>
      <xdr:rowOff>87253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64095</xdr:rowOff>
    </xdr:from>
    <xdr:to>
      <xdr:col>26</xdr:col>
      <xdr:colOff>101600</xdr:colOff>
      <xdr:row>17</xdr:row>
      <xdr:rowOff>165695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79411</xdr:rowOff>
    </xdr:from>
    <xdr:to>
      <xdr:col>22</xdr:col>
      <xdr:colOff>165100</xdr:colOff>
      <xdr:row>18</xdr:row>
      <xdr:rowOff>9561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1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130895</xdr:rowOff>
    </xdr:from>
    <xdr:to>
      <xdr:col>19</xdr:col>
      <xdr:colOff>38100</xdr:colOff>
      <xdr:row>18</xdr:row>
      <xdr:rowOff>61045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71222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5084</xdr:rowOff>
    </xdr:from>
    <xdr:to>
      <xdr:col>15</xdr:col>
      <xdr:colOff>101600</xdr:colOff>
      <xdr:row>18</xdr:row>
      <xdr:rowOff>106684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116861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5417</xdr:rowOff>
    </xdr:from>
    <xdr:to>
      <xdr:col>29</xdr:col>
      <xdr:colOff>127000</xdr:colOff>
      <xdr:row>35</xdr:row>
      <xdr:rowOff>94669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615767"/>
          <a:ext cx="647700" cy="8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5417</xdr:rowOff>
    </xdr:from>
    <xdr:to>
      <xdr:col>26</xdr:col>
      <xdr:colOff>50800</xdr:colOff>
      <xdr:row>35</xdr:row>
      <xdr:rowOff>135687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15767"/>
          <a:ext cx="698500" cy="130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134903</xdr:rowOff>
    </xdr:from>
    <xdr:to>
      <xdr:col>22</xdr:col>
      <xdr:colOff>114300</xdr:colOff>
      <xdr:row>35</xdr:row>
      <xdr:rowOff>135687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45253"/>
          <a:ext cx="698500" cy="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134903</xdr:rowOff>
    </xdr:from>
    <xdr:to>
      <xdr:col>18</xdr:col>
      <xdr:colOff>177800</xdr:colOff>
      <xdr:row>35</xdr:row>
      <xdr:rowOff>211059</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745253"/>
          <a:ext cx="698500" cy="7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43869</xdr:rowOff>
    </xdr:from>
    <xdr:to>
      <xdr:col>29</xdr:col>
      <xdr:colOff>177800</xdr:colOff>
      <xdr:row>35</xdr:row>
      <xdr:rowOff>145469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65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231846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297517</xdr:rowOff>
    </xdr:from>
    <xdr:to>
      <xdr:col>26</xdr:col>
      <xdr:colOff>101600</xdr:colOff>
      <xdr:row>35</xdr:row>
      <xdr:rowOff>56217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64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66394</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3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84887</xdr:rowOff>
    </xdr:from>
    <xdr:to>
      <xdr:col>22</xdr:col>
      <xdr:colOff>165100</xdr:colOff>
      <xdr:row>35</xdr:row>
      <xdr:rowOff>186487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9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196664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46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84103</xdr:rowOff>
    </xdr:from>
    <xdr:to>
      <xdr:col>19</xdr:col>
      <xdr:colOff>38100</xdr:colOff>
      <xdr:row>35</xdr:row>
      <xdr:rowOff>185703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160259</xdr:rowOff>
    </xdr:from>
    <xdr:to>
      <xdr:col>15</xdr:col>
      <xdr:colOff>101600</xdr:colOff>
      <xdr:row>35</xdr:row>
      <xdr:rowOff>261859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272036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150228</xdr:rowOff>
    </xdr:from>
    <xdr:to>
      <xdr:col>24</xdr:col>
      <xdr:colOff>63500</xdr:colOff>
      <xdr:row>36</xdr:row>
      <xdr:rowOff>33236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0978"/>
          <a:ext cx="8382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30416</xdr:rowOff>
    </xdr:from>
    <xdr:to>
      <xdr:col>19</xdr:col>
      <xdr:colOff>177800</xdr:colOff>
      <xdr:row>36</xdr:row>
      <xdr:rowOff>33236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2616"/>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30416</xdr:rowOff>
    </xdr:from>
    <xdr:to>
      <xdr:col>15</xdr:col>
      <xdr:colOff>50800</xdr:colOff>
      <xdr:row>36</xdr:row>
      <xdr:rowOff>37147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616"/>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37147</xdr:rowOff>
    </xdr:from>
    <xdr:to>
      <xdr:col>10</xdr:col>
      <xdr:colOff>114300</xdr:colOff>
      <xdr:row>36</xdr:row>
      <xdr:rowOff>73355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9347"/>
          <a:ext cx="889000" cy="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99428</xdr:rowOff>
    </xdr:from>
    <xdr:to>
      <xdr:col>24</xdr:col>
      <xdr:colOff>114300</xdr:colOff>
      <xdr:row>36</xdr:row>
      <xdr:rowOff>29578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77855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153886</xdr:rowOff>
    </xdr:from>
    <xdr:to>
      <xdr:col>20</xdr:col>
      <xdr:colOff>38100</xdr:colOff>
      <xdr:row>36</xdr:row>
      <xdr:rowOff>84036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100563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151066</xdr:rowOff>
    </xdr:from>
    <xdr:to>
      <xdr:col>15</xdr:col>
      <xdr:colOff>101600</xdr:colOff>
      <xdr:row>36</xdr:row>
      <xdr:rowOff>81216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97743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157797</xdr:rowOff>
    </xdr:from>
    <xdr:to>
      <xdr:col>10</xdr:col>
      <xdr:colOff>165100</xdr:colOff>
      <xdr:row>36</xdr:row>
      <xdr:rowOff>87947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104474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22555</xdr:rowOff>
    </xdr:from>
    <xdr:to>
      <xdr:col>6</xdr:col>
      <xdr:colOff>38100</xdr:colOff>
      <xdr:row>36</xdr:row>
      <xdr:rowOff>124155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140682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35420</xdr:rowOff>
    </xdr:from>
    <xdr:to>
      <xdr:col>24</xdr:col>
      <xdr:colOff>63500</xdr:colOff>
      <xdr:row>56</xdr:row>
      <xdr:rowOff>157200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6620"/>
          <a:ext cx="838200" cy="1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89433</xdr:rowOff>
    </xdr:from>
    <xdr:to>
      <xdr:col>19</xdr:col>
      <xdr:colOff>177800</xdr:colOff>
      <xdr:row>56</xdr:row>
      <xdr:rowOff>157200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0633"/>
          <a:ext cx="8890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89433</xdr:rowOff>
    </xdr:from>
    <xdr:to>
      <xdr:col>15</xdr:col>
      <xdr:colOff>50800</xdr:colOff>
      <xdr:row>56</xdr:row>
      <xdr:rowOff>117615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0633"/>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117615</xdr:rowOff>
    </xdr:from>
    <xdr:to>
      <xdr:col>10</xdr:col>
      <xdr:colOff>114300</xdr:colOff>
      <xdr:row>57</xdr:row>
      <xdr:rowOff>77115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8815"/>
          <a:ext cx="889000" cy="1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156070</xdr:rowOff>
    </xdr:from>
    <xdr:to>
      <xdr:col>24</xdr:col>
      <xdr:colOff>114300</xdr:colOff>
      <xdr:row>56</xdr:row>
      <xdr:rowOff>86220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134497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106400</xdr:rowOff>
    </xdr:from>
    <xdr:to>
      <xdr:col>20</xdr:col>
      <xdr:colOff>38100</xdr:colOff>
      <xdr:row>57</xdr:row>
      <xdr:rowOff>36550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27677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38633</xdr:rowOff>
    </xdr:from>
    <xdr:to>
      <xdr:col>15</xdr:col>
      <xdr:colOff>101600</xdr:colOff>
      <xdr:row>56</xdr:row>
      <xdr:rowOff>140233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131360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66815</xdr:rowOff>
    </xdr:from>
    <xdr:to>
      <xdr:col>10</xdr:col>
      <xdr:colOff>165100</xdr:colOff>
      <xdr:row>56</xdr:row>
      <xdr:rowOff>168415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13492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26315</xdr:rowOff>
    </xdr:from>
    <xdr:to>
      <xdr:col>6</xdr:col>
      <xdr:colOff>38100</xdr:colOff>
      <xdr:row>57</xdr:row>
      <xdr:rowOff>127915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119042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101752</xdr:rowOff>
    </xdr:from>
    <xdr:to>
      <xdr:col>24</xdr:col>
      <xdr:colOff>63500</xdr:colOff>
      <xdr:row>77</xdr:row>
      <xdr:rowOff>159111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31952"/>
          <a:ext cx="838200" cy="2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34906</xdr:rowOff>
    </xdr:from>
    <xdr:to>
      <xdr:col>19</xdr:col>
      <xdr:colOff>177800</xdr:colOff>
      <xdr:row>77</xdr:row>
      <xdr:rowOff>159111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36556"/>
          <a:ext cx="889000" cy="1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34906</xdr:rowOff>
    </xdr:from>
    <xdr:to>
      <xdr:col>15</xdr:col>
      <xdr:colOff>50800</xdr:colOff>
      <xdr:row>77</xdr:row>
      <xdr:rowOff>44069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6556"/>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38849</xdr:rowOff>
    </xdr:from>
    <xdr:to>
      <xdr:col>10</xdr:col>
      <xdr:colOff>114300</xdr:colOff>
      <xdr:row>77</xdr:row>
      <xdr:rowOff>44069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40499"/>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50952</xdr:rowOff>
    </xdr:from>
    <xdr:to>
      <xdr:col>24</xdr:col>
      <xdr:colOff>114300</xdr:colOff>
      <xdr:row>76</xdr:row>
      <xdr:rowOff>152552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73830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108311</xdr:rowOff>
    </xdr:from>
    <xdr:to>
      <xdr:col>20</xdr:col>
      <xdr:colOff>38100</xdr:colOff>
      <xdr:row>78</xdr:row>
      <xdr:rowOff>38461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54988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155556</xdr:rowOff>
    </xdr:from>
    <xdr:to>
      <xdr:col>15</xdr:col>
      <xdr:colOff>101600</xdr:colOff>
      <xdr:row>77</xdr:row>
      <xdr:rowOff>85706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102233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164719</xdr:rowOff>
    </xdr:from>
    <xdr:to>
      <xdr:col>10</xdr:col>
      <xdr:colOff>165100</xdr:colOff>
      <xdr:row>77</xdr:row>
      <xdr:rowOff>94869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111396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159499</xdr:rowOff>
    </xdr:from>
    <xdr:to>
      <xdr:col>6</xdr:col>
      <xdr:colOff>38100</xdr:colOff>
      <xdr:row>77</xdr:row>
      <xdr:rowOff>89649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106177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124637</xdr:rowOff>
    </xdr:from>
    <xdr:to>
      <xdr:col>24</xdr:col>
      <xdr:colOff>63500</xdr:colOff>
      <xdr:row>96</xdr:row>
      <xdr:rowOff>102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2387"/>
          <a:ext cx="838200" cy="4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xdr:rowOff>
    </xdr:from>
    <xdr:to>
      <xdr:col>19</xdr:col>
      <xdr:colOff>177800</xdr:colOff>
      <xdr:row>96</xdr:row>
      <xdr:rowOff>79680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9302"/>
          <a:ext cx="889000" cy="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142430</xdr:rowOff>
    </xdr:from>
    <xdr:to>
      <xdr:col>15</xdr:col>
      <xdr:colOff>50800</xdr:colOff>
      <xdr:row>96</xdr:row>
      <xdr:rowOff>79680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0180"/>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142430</xdr:rowOff>
    </xdr:from>
    <xdr:to>
      <xdr:col>10</xdr:col>
      <xdr:colOff>114300</xdr:colOff>
      <xdr:row>97</xdr:row>
      <xdr:rowOff>93129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0180"/>
          <a:ext cx="889000" cy="2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73837</xdr:rowOff>
    </xdr:from>
    <xdr:to>
      <xdr:col>24</xdr:col>
      <xdr:colOff>114300</xdr:colOff>
      <xdr:row>96</xdr:row>
      <xdr:rowOff>3987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52264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120752</xdr:rowOff>
    </xdr:from>
    <xdr:to>
      <xdr:col>20</xdr:col>
      <xdr:colOff>38100</xdr:colOff>
      <xdr:row>96</xdr:row>
      <xdr:rowOff>50902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42029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0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28880</xdr:rowOff>
    </xdr:from>
    <xdr:to>
      <xdr:col>15</xdr:col>
      <xdr:colOff>101600</xdr:colOff>
      <xdr:row>96</xdr:row>
      <xdr:rowOff>130480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121607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91630</xdr:rowOff>
    </xdr:from>
    <xdr:to>
      <xdr:col>10</xdr:col>
      <xdr:colOff>165100</xdr:colOff>
      <xdr:row>96</xdr:row>
      <xdr:rowOff>21780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12907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7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42329</xdr:rowOff>
    </xdr:from>
    <xdr:to>
      <xdr:col>6</xdr:col>
      <xdr:colOff>38100</xdr:colOff>
      <xdr:row>97</xdr:row>
      <xdr:rowOff>143929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135056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69261</xdr:rowOff>
    </xdr:from>
    <xdr:to>
      <xdr:col>55</xdr:col>
      <xdr:colOff>0</xdr:colOff>
      <xdr:row>35</xdr:row>
      <xdr:rowOff>107147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70011"/>
          <a:ext cx="838200" cy="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34994</xdr:rowOff>
    </xdr:from>
    <xdr:to>
      <xdr:col>50</xdr:col>
      <xdr:colOff>114300</xdr:colOff>
      <xdr:row>35</xdr:row>
      <xdr:rowOff>69261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35744"/>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34994</xdr:rowOff>
    </xdr:from>
    <xdr:to>
      <xdr:col>45</xdr:col>
      <xdr:colOff>177800</xdr:colOff>
      <xdr:row>36</xdr:row>
      <xdr:rowOff>21339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35744"/>
          <a:ext cx="889000" cy="15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57114</xdr:rowOff>
    </xdr:from>
    <xdr:to>
      <xdr:col>41</xdr:col>
      <xdr:colOff>50800</xdr:colOff>
      <xdr:row>36</xdr:row>
      <xdr:rowOff>21339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43514"/>
          <a:ext cx="889000" cy="6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56347</xdr:rowOff>
    </xdr:from>
    <xdr:to>
      <xdr:col>55</xdr:col>
      <xdr:colOff>50800</xdr:colOff>
      <xdr:row>35</xdr:row>
      <xdr:rowOff>157947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79224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18461</xdr:rowOff>
    </xdr:from>
    <xdr:to>
      <xdr:col>50</xdr:col>
      <xdr:colOff>165100</xdr:colOff>
      <xdr:row>35</xdr:row>
      <xdr:rowOff>120061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136588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9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155644</xdr:rowOff>
    </xdr:from>
    <xdr:to>
      <xdr:col>46</xdr:col>
      <xdr:colOff>38100</xdr:colOff>
      <xdr:row>35</xdr:row>
      <xdr:rowOff>85794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102321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141989</xdr:rowOff>
    </xdr:from>
    <xdr:to>
      <xdr:col>41</xdr:col>
      <xdr:colOff>101600</xdr:colOff>
      <xdr:row>36</xdr:row>
      <xdr:rowOff>72139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88666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6314</xdr:rowOff>
    </xdr:from>
    <xdr:to>
      <xdr:col>36</xdr:col>
      <xdr:colOff>165100</xdr:colOff>
      <xdr:row>32</xdr:row>
      <xdr:rowOff>107914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124441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60234</xdr:rowOff>
    </xdr:from>
    <xdr:to>
      <xdr:col>55</xdr:col>
      <xdr:colOff>0</xdr:colOff>
      <xdr:row>55</xdr:row>
      <xdr:rowOff>121216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04184"/>
          <a:ext cx="838200" cy="74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121216</xdr:rowOff>
    </xdr:from>
    <xdr:to>
      <xdr:col>50</xdr:col>
      <xdr:colOff>114300</xdr:colOff>
      <xdr:row>56</xdr:row>
      <xdr:rowOff>141278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50966"/>
          <a:ext cx="889000" cy="19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141278</xdr:rowOff>
    </xdr:from>
    <xdr:to>
      <xdr:col>45</xdr:col>
      <xdr:colOff>177800</xdr:colOff>
      <xdr:row>56</xdr:row>
      <xdr:rowOff>160775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42478"/>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70347</xdr:rowOff>
    </xdr:from>
    <xdr:to>
      <xdr:col>41</xdr:col>
      <xdr:colOff>50800</xdr:colOff>
      <xdr:row>56</xdr:row>
      <xdr:rowOff>160775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71547"/>
          <a:ext cx="889000" cy="9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9434</xdr:rowOff>
    </xdr:from>
    <xdr:to>
      <xdr:col>55</xdr:col>
      <xdr:colOff>50800</xdr:colOff>
      <xdr:row>51</xdr:row>
      <xdr:rowOff>111034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121458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6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70416</xdr:rowOff>
    </xdr:from>
    <xdr:to>
      <xdr:col>50</xdr:col>
      <xdr:colOff>165100</xdr:colOff>
      <xdr:row>56</xdr:row>
      <xdr:rowOff>566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163143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90478</xdr:rowOff>
    </xdr:from>
    <xdr:to>
      <xdr:col>46</xdr:col>
      <xdr:colOff>38100</xdr:colOff>
      <xdr:row>57</xdr:row>
      <xdr:rowOff>20628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8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109975</xdr:rowOff>
    </xdr:from>
    <xdr:to>
      <xdr:col>41</xdr:col>
      <xdr:colOff>101600</xdr:colOff>
      <xdr:row>57</xdr:row>
      <xdr:rowOff>40125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19547</xdr:rowOff>
    </xdr:from>
    <xdr:to>
      <xdr:col>36</xdr:col>
      <xdr:colOff>165100</xdr:colOff>
      <xdr:row>56</xdr:row>
      <xdr:rowOff>121147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112274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1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40785</xdr:rowOff>
    </xdr:from>
    <xdr:to>
      <xdr:col>55</xdr:col>
      <xdr:colOff>0</xdr:colOff>
      <xdr:row>78</xdr:row>
      <xdr:rowOff>125093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13885"/>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107445</xdr:rowOff>
    </xdr:from>
    <xdr:to>
      <xdr:col>50</xdr:col>
      <xdr:colOff>114300</xdr:colOff>
      <xdr:row>78</xdr:row>
      <xdr:rowOff>125093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80545"/>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65382</xdr:rowOff>
    </xdr:from>
    <xdr:to>
      <xdr:col>45</xdr:col>
      <xdr:colOff>177800</xdr:colOff>
      <xdr:row>78</xdr:row>
      <xdr:rowOff>107445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38482"/>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65382</xdr:rowOff>
    </xdr:from>
    <xdr:to>
      <xdr:col>41</xdr:col>
      <xdr:colOff>50800</xdr:colOff>
      <xdr:row>78</xdr:row>
      <xdr:rowOff>90002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38482"/>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161435</xdr:rowOff>
    </xdr:from>
    <xdr:to>
      <xdr:col>55</xdr:col>
      <xdr:colOff>50800</xdr:colOff>
      <xdr:row>78</xdr:row>
      <xdr:rowOff>91585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76362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7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74293</xdr:rowOff>
    </xdr:from>
    <xdr:to>
      <xdr:col>50</xdr:col>
      <xdr:colOff>165100</xdr:colOff>
      <xdr:row>79</xdr:row>
      <xdr:rowOff>4443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167020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54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56645</xdr:rowOff>
    </xdr:from>
    <xdr:to>
      <xdr:col>46</xdr:col>
      <xdr:colOff>38100</xdr:colOff>
      <xdr:row>78</xdr:row>
      <xdr:rowOff>158245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149372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2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14582</xdr:rowOff>
    </xdr:from>
    <xdr:to>
      <xdr:col>41</xdr:col>
      <xdr:colOff>101600</xdr:colOff>
      <xdr:row>78</xdr:row>
      <xdr:rowOff>116182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107309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8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39202</xdr:rowOff>
    </xdr:from>
    <xdr:to>
      <xdr:col>36</xdr:col>
      <xdr:colOff>165100</xdr:colOff>
      <xdr:row>78</xdr:row>
      <xdr:rowOff>140802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131929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0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161189</xdr:rowOff>
    </xdr:from>
    <xdr:to>
      <xdr:col>55</xdr:col>
      <xdr:colOff>0</xdr:colOff>
      <xdr:row>94</xdr:row>
      <xdr:rowOff>32965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420239"/>
          <a:ext cx="838200" cy="72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50857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32965</xdr:rowOff>
    </xdr:from>
    <xdr:to>
      <xdr:col>50</xdr:col>
      <xdr:colOff>114300</xdr:colOff>
      <xdr:row>95</xdr:row>
      <xdr:rowOff>51046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149265"/>
          <a:ext cx="889000" cy="18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51046</xdr:rowOff>
    </xdr:from>
    <xdr:to>
      <xdr:col>45</xdr:col>
      <xdr:colOff>177800</xdr:colOff>
      <xdr:row>95</xdr:row>
      <xdr:rowOff>104550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38796"/>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104550</xdr:rowOff>
    </xdr:from>
    <xdr:to>
      <xdr:col>41</xdr:col>
      <xdr:colOff>50800</xdr:colOff>
      <xdr:row>96</xdr:row>
      <xdr:rowOff>115926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92300"/>
          <a:ext cx="889000" cy="1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110389</xdr:rowOff>
    </xdr:from>
    <xdr:to>
      <xdr:col>55</xdr:col>
      <xdr:colOff>50800</xdr:colOff>
      <xdr:row>90</xdr:row>
      <xdr:rowOff>40539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3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63416</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32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153615</xdr:rowOff>
    </xdr:from>
    <xdr:to>
      <xdr:col>50</xdr:col>
      <xdr:colOff>165100</xdr:colOff>
      <xdr:row>94</xdr:row>
      <xdr:rowOff>83765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0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100292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246</xdr:rowOff>
    </xdr:from>
    <xdr:to>
      <xdr:col>46</xdr:col>
      <xdr:colOff>38100</xdr:colOff>
      <xdr:row>95</xdr:row>
      <xdr:rowOff>101846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118373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53750</xdr:rowOff>
    </xdr:from>
    <xdr:to>
      <xdr:col>41</xdr:col>
      <xdr:colOff>101600</xdr:colOff>
      <xdr:row>95</xdr:row>
      <xdr:rowOff>155350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65126</xdr:rowOff>
    </xdr:from>
    <xdr:to>
      <xdr:col>36</xdr:col>
      <xdr:colOff>165100</xdr:colOff>
      <xdr:row>96</xdr:row>
      <xdr:rowOff>166726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157853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56078</xdr:rowOff>
    </xdr:from>
    <xdr:to>
      <xdr:col>85</xdr:col>
      <xdr:colOff>127000</xdr:colOff>
      <xdr:row>36</xdr:row>
      <xdr:rowOff>137231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713928"/>
          <a:ext cx="838200" cy="59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56078</xdr:rowOff>
    </xdr:from>
    <xdr:to>
      <xdr:col>81</xdr:col>
      <xdr:colOff>50800</xdr:colOff>
      <xdr:row>34</xdr:row>
      <xdr:rowOff>115286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713928"/>
          <a:ext cx="889000" cy="2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115286</xdr:rowOff>
    </xdr:from>
    <xdr:to>
      <xdr:col>76</xdr:col>
      <xdr:colOff>114300</xdr:colOff>
      <xdr:row>38</xdr:row>
      <xdr:rowOff>138785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5944586"/>
          <a:ext cx="889000" cy="70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121002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125070</xdr:rowOff>
    </xdr:from>
    <xdr:to>
      <xdr:col>71</xdr:col>
      <xdr:colOff>177800</xdr:colOff>
      <xdr:row>38</xdr:row>
      <xdr:rowOff>138785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01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86431</xdr:rowOff>
    </xdr:from>
    <xdr:to>
      <xdr:col>85</xdr:col>
      <xdr:colOff>177800</xdr:colOff>
      <xdr:row>37</xdr:row>
      <xdr:rowOff>16581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109308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5278</xdr:rowOff>
    </xdr:from>
    <xdr:to>
      <xdr:col>81</xdr:col>
      <xdr:colOff>101600</xdr:colOff>
      <xdr:row>33</xdr:row>
      <xdr:rowOff>106878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6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123405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43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64486</xdr:rowOff>
    </xdr:from>
    <xdr:to>
      <xdr:col>76</xdr:col>
      <xdr:colOff>165100</xdr:colOff>
      <xdr:row>34</xdr:row>
      <xdr:rowOff>166086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74270</xdr:rowOff>
    </xdr:from>
    <xdr:to>
      <xdr:col>67</xdr:col>
      <xdr:colOff>101600</xdr:colOff>
      <xdr:row>39</xdr:row>
      <xdr:rowOff>4420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166997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135065</xdr:rowOff>
    </xdr:from>
    <xdr:to>
      <xdr:col>85</xdr:col>
      <xdr:colOff>127000</xdr:colOff>
      <xdr:row>75</xdr:row>
      <xdr:rowOff>159538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93815"/>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159538</xdr:rowOff>
    </xdr:from>
    <xdr:to>
      <xdr:col>81</xdr:col>
      <xdr:colOff>50800</xdr:colOff>
      <xdr:row>76</xdr:row>
      <xdr:rowOff>16587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828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16587</xdr:rowOff>
    </xdr:from>
    <xdr:to>
      <xdr:col>76</xdr:col>
      <xdr:colOff>114300</xdr:colOff>
      <xdr:row>76</xdr:row>
      <xdr:rowOff>39852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6787"/>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39852</xdr:rowOff>
    </xdr:from>
    <xdr:to>
      <xdr:col>71</xdr:col>
      <xdr:colOff>177800</xdr:colOff>
      <xdr:row>76</xdr:row>
      <xdr:rowOff>90145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7005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84265</xdr:rowOff>
    </xdr:from>
    <xdr:to>
      <xdr:col>85</xdr:col>
      <xdr:colOff>177800</xdr:colOff>
      <xdr:row>76</xdr:row>
      <xdr:rowOff>14415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107142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108738</xdr:rowOff>
    </xdr:from>
    <xdr:to>
      <xdr:col>81</xdr:col>
      <xdr:colOff>101600</xdr:colOff>
      <xdr:row>76</xdr:row>
      <xdr:rowOff>38888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55415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137237</xdr:rowOff>
    </xdr:from>
    <xdr:to>
      <xdr:col>76</xdr:col>
      <xdr:colOff>165100</xdr:colOff>
      <xdr:row>76</xdr:row>
      <xdr:rowOff>67387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83914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160502</xdr:rowOff>
    </xdr:from>
    <xdr:to>
      <xdr:col>72</xdr:col>
      <xdr:colOff>38100</xdr:colOff>
      <xdr:row>76</xdr:row>
      <xdr:rowOff>90652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107180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39345</xdr:rowOff>
    </xdr:from>
    <xdr:to>
      <xdr:col>67</xdr:col>
      <xdr:colOff>101600</xdr:colOff>
      <xdr:row>76</xdr:row>
      <xdr:rowOff>140945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132072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60102</xdr:rowOff>
    </xdr:from>
    <xdr:to>
      <xdr:col>85</xdr:col>
      <xdr:colOff>127000</xdr:colOff>
      <xdr:row>98</xdr:row>
      <xdr:rowOff>26276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90752"/>
          <a:ext cx="838200" cy="1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92830</xdr:rowOff>
    </xdr:from>
    <xdr:to>
      <xdr:col>81</xdr:col>
      <xdr:colOff>50800</xdr:colOff>
      <xdr:row>98</xdr:row>
      <xdr:rowOff>26276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23480"/>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92830</xdr:rowOff>
    </xdr:from>
    <xdr:to>
      <xdr:col>76</xdr:col>
      <xdr:colOff>114300</xdr:colOff>
      <xdr:row>97</xdr:row>
      <xdr:rowOff>133840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23480"/>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133840</xdr:rowOff>
    </xdr:from>
    <xdr:to>
      <xdr:col>71</xdr:col>
      <xdr:colOff>177800</xdr:colOff>
      <xdr:row>98</xdr:row>
      <xdr:rowOff>170751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64490"/>
          <a:ext cx="889000" cy="2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9302</xdr:rowOff>
    </xdr:from>
    <xdr:to>
      <xdr:col>85</xdr:col>
      <xdr:colOff>177800</xdr:colOff>
      <xdr:row>97</xdr:row>
      <xdr:rowOff>110902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159179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146926</xdr:rowOff>
    </xdr:from>
    <xdr:to>
      <xdr:col>81</xdr:col>
      <xdr:colOff>101600</xdr:colOff>
      <xdr:row>98</xdr:row>
      <xdr:rowOff>77076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68203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42030</xdr:rowOff>
    </xdr:from>
    <xdr:to>
      <xdr:col>76</xdr:col>
      <xdr:colOff>165100</xdr:colOff>
      <xdr:row>97</xdr:row>
      <xdr:rowOff>143630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134757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83040</xdr:rowOff>
    </xdr:from>
    <xdr:to>
      <xdr:col>72</xdr:col>
      <xdr:colOff>38100</xdr:colOff>
      <xdr:row>98</xdr:row>
      <xdr:rowOff>13190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0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119951</xdr:rowOff>
    </xdr:from>
    <xdr:to>
      <xdr:col>67</xdr:col>
      <xdr:colOff>101600</xdr:colOff>
      <xdr:row>99</xdr:row>
      <xdr:rowOff>50101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41228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1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90856</xdr:rowOff>
    </xdr:from>
    <xdr:to>
      <xdr:col>116</xdr:col>
      <xdr:colOff>63500</xdr:colOff>
      <xdr:row>57</xdr:row>
      <xdr:rowOff>110972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63506"/>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105410</xdr:rowOff>
    </xdr:from>
    <xdr:to>
      <xdr:col>111</xdr:col>
      <xdr:colOff>177800</xdr:colOff>
      <xdr:row>57</xdr:row>
      <xdr:rowOff>110972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78060"/>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102667</xdr:rowOff>
    </xdr:from>
    <xdr:to>
      <xdr:col>107</xdr:col>
      <xdr:colOff>50800</xdr:colOff>
      <xdr:row>57</xdr:row>
      <xdr:rowOff>105410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531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87122</xdr:rowOff>
    </xdr:from>
    <xdr:to>
      <xdr:col>102</xdr:col>
      <xdr:colOff>114300</xdr:colOff>
      <xdr:row>57</xdr:row>
      <xdr:rowOff>102667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5977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40056</xdr:rowOff>
    </xdr:from>
    <xdr:to>
      <xdr:col>116</xdr:col>
      <xdr:colOff>114300</xdr:colOff>
      <xdr:row>57</xdr:row>
      <xdr:rowOff>141656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62933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60172</xdr:rowOff>
    </xdr:from>
    <xdr:to>
      <xdr:col>112</xdr:col>
      <xdr:colOff>38100</xdr:colOff>
      <xdr:row>57</xdr:row>
      <xdr:rowOff>161772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152899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54610</xdr:rowOff>
    </xdr:from>
    <xdr:to>
      <xdr:col>107</xdr:col>
      <xdr:colOff>101600</xdr:colOff>
      <xdr:row>57</xdr:row>
      <xdr:rowOff>156210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51867</xdr:rowOff>
    </xdr:from>
    <xdr:to>
      <xdr:col>102</xdr:col>
      <xdr:colOff>165100</xdr:colOff>
      <xdr:row>57</xdr:row>
      <xdr:rowOff>153467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144594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36322</xdr:rowOff>
    </xdr:from>
    <xdr:to>
      <xdr:col>98</xdr:col>
      <xdr:colOff>38100</xdr:colOff>
      <xdr:row>57</xdr:row>
      <xdr:rowOff>137922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129049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15684</xdr:rowOff>
    </xdr:from>
    <xdr:to>
      <xdr:col>116</xdr:col>
      <xdr:colOff>63500</xdr:colOff>
      <xdr:row>75</xdr:row>
      <xdr:rowOff>60604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74434"/>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60604</xdr:rowOff>
    </xdr:from>
    <xdr:to>
      <xdr:col>111</xdr:col>
      <xdr:colOff>177800</xdr:colOff>
      <xdr:row>75</xdr:row>
      <xdr:rowOff>87076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19354"/>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87076</xdr:rowOff>
    </xdr:from>
    <xdr:to>
      <xdr:col>107</xdr:col>
      <xdr:colOff>50800</xdr:colOff>
      <xdr:row>75</xdr:row>
      <xdr:rowOff>99489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45826"/>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99489</xdr:rowOff>
    </xdr:from>
    <xdr:to>
      <xdr:col>102</xdr:col>
      <xdr:colOff>114300</xdr:colOff>
      <xdr:row>75</xdr:row>
      <xdr:rowOff>132476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58239"/>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136334</xdr:rowOff>
    </xdr:from>
    <xdr:to>
      <xdr:col>116</xdr:col>
      <xdr:colOff>114300</xdr:colOff>
      <xdr:row>75</xdr:row>
      <xdr:rowOff>66484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114761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9804</xdr:rowOff>
    </xdr:from>
    <xdr:to>
      <xdr:col>112</xdr:col>
      <xdr:colOff>38100</xdr:colOff>
      <xdr:row>75</xdr:row>
      <xdr:rowOff>111404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102531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36276</xdr:rowOff>
    </xdr:from>
    <xdr:to>
      <xdr:col>107</xdr:col>
      <xdr:colOff>101600</xdr:colOff>
      <xdr:row>75</xdr:row>
      <xdr:rowOff>137876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129004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48689</xdr:rowOff>
    </xdr:from>
    <xdr:to>
      <xdr:col>102</xdr:col>
      <xdr:colOff>165100</xdr:colOff>
      <xdr:row>75</xdr:row>
      <xdr:rowOff>150289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141416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81676</xdr:rowOff>
    </xdr:from>
    <xdr:to>
      <xdr:col>98</xdr:col>
      <xdr:colOff>38100</xdr:colOff>
      <xdr:row>76</xdr:row>
      <xdr:rowOff>11826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809,063</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維持補修費は、主に除排雪経費であり、降雪の状況により変動する要素であるが、降雪が少なかった令和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年度に比べ、令和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年度は降雪が多かったため、前年度より増加した。</a:t>
          </a:r>
        </a:p>
        <a:p>
          <a:r>
            <a:rPr kumimoji="1" lang="ja-JP" altLang="en-US" sz="1100">
              <a:latin typeface="ＭＳ Ｐゴシック" panose="020B0600070205080204" pitchFamily="50" charset="-128"/>
              <a:ea typeface="ＭＳ Ｐゴシック" panose="020B0600070205080204" pitchFamily="50" charset="-128"/>
            </a:rPr>
            <a:t>　扶助費は、物価高騰に対応するための給付金事業等の実施により、令和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％）増加している。補助費等は、ふるさと納税の返礼品の費用が占める割合が大きくなっている。</a:t>
          </a:r>
        </a:p>
        <a:p>
          <a:r>
            <a:rPr kumimoji="1" lang="ja-JP" altLang="en-US" sz="1100">
              <a:latin typeface="ＭＳ Ｐゴシック" panose="020B0600070205080204" pitchFamily="50" charset="-128"/>
              <a:ea typeface="ＭＳ Ｐゴシック" panose="020B0600070205080204" pitchFamily="50" charset="-128"/>
            </a:rPr>
            <a:t>　普通建設事業費のうち新規整備は、令和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3,688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577.2</a:t>
          </a:r>
          <a:r>
            <a:rPr kumimoji="1" lang="ja-JP" altLang="en-US" sz="1100">
              <a:latin typeface="ＭＳ Ｐゴシック" panose="020B0600070205080204" pitchFamily="50" charset="-128"/>
              <a:ea typeface="ＭＳ Ｐゴシック" panose="020B0600070205080204" pitchFamily="50" charset="-128"/>
            </a:rPr>
            <a:t>％）高くなったが、類似団体平均を下回っている。普通建設事業費のうち更新整備は、中条小学校改築、防災行政無線システム再整備等を行ったことによる。災害復旧費は、主に令和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月豪雨災害の復旧事業によるものである。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a:p>
          <a:r>
            <a:rPr kumimoji="1" lang="ja-JP" altLang="en-US" sz="1100">
              <a:latin typeface="ＭＳ Ｐゴシック" panose="020B0600070205080204" pitchFamily="50" charset="-128"/>
              <a:ea typeface="ＭＳ Ｐゴシック" panose="020B0600070205080204" pitchFamily="50" charset="-128"/>
            </a:rPr>
            <a:t>　積立金はふるさと納税寄附金が好調であったことから財政調整基金に積み立てを行ったが、依然として類似団体平均より低くなっている。将来の緊急的な財政需要に対応するため、事業の見直しの継続や行財政改革により余剰財源を生み出し、財政規模に見合う適正な水準まで財政調整基金の積み立てを行いたい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90551</xdr:rowOff>
    </xdr:from>
    <xdr:to>
      <xdr:col>24</xdr:col>
      <xdr:colOff>63500</xdr:colOff>
      <xdr:row>36</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2751"/>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64834</xdr:rowOff>
    </xdr:from>
    <xdr:to>
      <xdr:col>19</xdr:col>
      <xdr:colOff>177800</xdr:colOff>
      <xdr:row>36</xdr:row>
      <xdr:rowOff>109791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703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64834</xdr:rowOff>
    </xdr:from>
    <xdr:to>
      <xdr:col>15</xdr:col>
      <xdr:colOff>50800</xdr:colOff>
      <xdr:row>36</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7034"/>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105029</xdr:rowOff>
    </xdr:from>
    <xdr:to>
      <xdr:col>10</xdr:col>
      <xdr:colOff>114300</xdr:colOff>
      <xdr:row>36</xdr:row>
      <xdr:rowOff>107315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72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39751</xdr:rowOff>
    </xdr:from>
    <xdr:to>
      <xdr:col>24</xdr:col>
      <xdr:colOff>114300</xdr:colOff>
      <xdr:row>36</xdr:row>
      <xdr:rowOff>141351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18178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58991</xdr:rowOff>
    </xdr:from>
    <xdr:to>
      <xdr:col>20</xdr:col>
      <xdr:colOff>38100</xdr:colOff>
      <xdr:row>36</xdr:row>
      <xdr:rowOff>160591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14034</xdr:rowOff>
    </xdr:from>
    <xdr:to>
      <xdr:col>15</xdr:col>
      <xdr:colOff>101600</xdr:colOff>
      <xdr:row>36</xdr:row>
      <xdr:rowOff>115634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106761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56515</xdr:rowOff>
    </xdr:from>
    <xdr:to>
      <xdr:col>10</xdr:col>
      <xdr:colOff>165100</xdr:colOff>
      <xdr:row>36</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54229</xdr:rowOff>
    </xdr:from>
    <xdr:to>
      <xdr:col>6</xdr:col>
      <xdr:colOff>38100</xdr:colOff>
      <xdr:row>36</xdr:row>
      <xdr:rowOff>155829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146956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20275</xdr:rowOff>
    </xdr:from>
    <xdr:to>
      <xdr:col>24</xdr:col>
      <xdr:colOff>63500</xdr:colOff>
      <xdr:row>55</xdr:row>
      <xdr:rowOff>66036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50025"/>
          <a:ext cx="838200" cy="4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55127</xdr:rowOff>
    </xdr:from>
    <xdr:to>
      <xdr:col>19</xdr:col>
      <xdr:colOff>177800</xdr:colOff>
      <xdr:row>55</xdr:row>
      <xdr:rowOff>66036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84877"/>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55127</xdr:rowOff>
    </xdr:from>
    <xdr:to>
      <xdr:col>15</xdr:col>
      <xdr:colOff>50800</xdr:colOff>
      <xdr:row>55</xdr:row>
      <xdr:rowOff>156095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84877"/>
          <a:ext cx="889000" cy="10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60444</xdr:rowOff>
    </xdr:from>
    <xdr:to>
      <xdr:col>10</xdr:col>
      <xdr:colOff>114300</xdr:colOff>
      <xdr:row>55</xdr:row>
      <xdr:rowOff>156095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18744"/>
          <a:ext cx="889000" cy="2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140925</xdr:rowOff>
    </xdr:from>
    <xdr:to>
      <xdr:col>24</xdr:col>
      <xdr:colOff>114300</xdr:colOff>
      <xdr:row>55</xdr:row>
      <xdr:rowOff>71075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163802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5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15236</xdr:rowOff>
    </xdr:from>
    <xdr:to>
      <xdr:col>20</xdr:col>
      <xdr:colOff>38100</xdr:colOff>
      <xdr:row>55</xdr:row>
      <xdr:rowOff>116836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133363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4327</xdr:rowOff>
    </xdr:from>
    <xdr:to>
      <xdr:col>15</xdr:col>
      <xdr:colOff>101600</xdr:colOff>
      <xdr:row>55</xdr:row>
      <xdr:rowOff>105927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122454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0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105295</xdr:rowOff>
    </xdr:from>
    <xdr:to>
      <xdr:col>10</xdr:col>
      <xdr:colOff>165100</xdr:colOff>
      <xdr:row>56</xdr:row>
      <xdr:rowOff>35445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26572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2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9644</xdr:rowOff>
    </xdr:from>
    <xdr:to>
      <xdr:col>6</xdr:col>
      <xdr:colOff>38100</xdr:colOff>
      <xdr:row>54</xdr:row>
      <xdr:rowOff>111244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102371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126177</xdr:rowOff>
    </xdr:from>
    <xdr:to>
      <xdr:col>24</xdr:col>
      <xdr:colOff>63500</xdr:colOff>
      <xdr:row>76</xdr:row>
      <xdr:rowOff>167050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56377"/>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167050</xdr:rowOff>
    </xdr:from>
    <xdr:to>
      <xdr:col>19</xdr:col>
      <xdr:colOff>177800</xdr:colOff>
      <xdr:row>77</xdr:row>
      <xdr:rowOff>31142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97250"/>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108648</xdr:rowOff>
    </xdr:from>
    <xdr:to>
      <xdr:col>15</xdr:col>
      <xdr:colOff>50800</xdr:colOff>
      <xdr:row>77</xdr:row>
      <xdr:rowOff>31142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38848"/>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108648</xdr:rowOff>
    </xdr:from>
    <xdr:to>
      <xdr:col>10</xdr:col>
      <xdr:colOff>114300</xdr:colOff>
      <xdr:row>77</xdr:row>
      <xdr:rowOff>170213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8848"/>
          <a:ext cx="889000" cy="23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75377</xdr:rowOff>
    </xdr:from>
    <xdr:to>
      <xdr:col>24</xdr:col>
      <xdr:colOff>114300</xdr:colOff>
      <xdr:row>77</xdr:row>
      <xdr:rowOff>5527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53804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116250</xdr:rowOff>
    </xdr:from>
    <xdr:to>
      <xdr:col>20</xdr:col>
      <xdr:colOff>38100</xdr:colOff>
      <xdr:row>77</xdr:row>
      <xdr:rowOff>46400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37527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151792</xdr:rowOff>
    </xdr:from>
    <xdr:to>
      <xdr:col>15</xdr:col>
      <xdr:colOff>101600</xdr:colOff>
      <xdr:row>77</xdr:row>
      <xdr:rowOff>81942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73069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57848</xdr:rowOff>
    </xdr:from>
    <xdr:to>
      <xdr:col>10</xdr:col>
      <xdr:colOff>165100</xdr:colOff>
      <xdr:row>76</xdr:row>
      <xdr:rowOff>159448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150575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119413</xdr:rowOff>
    </xdr:from>
    <xdr:to>
      <xdr:col>6</xdr:col>
      <xdr:colOff>38100</xdr:colOff>
      <xdr:row>78</xdr:row>
      <xdr:rowOff>49563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142660</xdr:rowOff>
    </xdr:from>
    <xdr:to>
      <xdr:col>24</xdr:col>
      <xdr:colOff>63500</xdr:colOff>
      <xdr:row>98</xdr:row>
      <xdr:rowOff>10134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73310"/>
          <a:ext cx="838200" cy="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145186</xdr:rowOff>
    </xdr:from>
    <xdr:to>
      <xdr:col>19</xdr:col>
      <xdr:colOff>177800</xdr:colOff>
      <xdr:row>98</xdr:row>
      <xdr:rowOff>10134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75836"/>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131293</xdr:rowOff>
    </xdr:from>
    <xdr:to>
      <xdr:col>15</xdr:col>
      <xdr:colOff>50800</xdr:colOff>
      <xdr:row>97</xdr:row>
      <xdr:rowOff>145186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61943"/>
          <a:ext cx="889000" cy="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131293</xdr:rowOff>
    </xdr:from>
    <xdr:to>
      <xdr:col>10</xdr:col>
      <xdr:colOff>114300</xdr:colOff>
      <xdr:row>98</xdr:row>
      <xdr:rowOff>138037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61943"/>
          <a:ext cx="889000" cy="1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91860</xdr:rowOff>
    </xdr:from>
    <xdr:to>
      <xdr:col>24</xdr:col>
      <xdr:colOff>114300</xdr:colOff>
      <xdr:row>98</xdr:row>
      <xdr:rowOff>22010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70287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130784</xdr:rowOff>
    </xdr:from>
    <xdr:to>
      <xdr:col>20</xdr:col>
      <xdr:colOff>38100</xdr:colOff>
      <xdr:row>98</xdr:row>
      <xdr:rowOff>60934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52061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94386</xdr:rowOff>
    </xdr:from>
    <xdr:to>
      <xdr:col>15</xdr:col>
      <xdr:colOff>101600</xdr:colOff>
      <xdr:row>98</xdr:row>
      <xdr:rowOff>24536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15663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80493</xdr:rowOff>
    </xdr:from>
    <xdr:to>
      <xdr:col>10</xdr:col>
      <xdr:colOff>165100</xdr:colOff>
      <xdr:row>98</xdr:row>
      <xdr:rowOff>10643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87237</xdr:rowOff>
    </xdr:from>
    <xdr:to>
      <xdr:col>6</xdr:col>
      <xdr:colOff>38100</xdr:colOff>
      <xdr:row>99</xdr:row>
      <xdr:rowOff>17387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134801</xdr:rowOff>
    </xdr:from>
    <xdr:to>
      <xdr:col>55</xdr:col>
      <xdr:colOff>0</xdr:colOff>
      <xdr:row>37</xdr:row>
      <xdr:rowOff>135944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7845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134801</xdr:rowOff>
    </xdr:from>
    <xdr:to>
      <xdr:col>50</xdr:col>
      <xdr:colOff>114300</xdr:colOff>
      <xdr:row>37</xdr:row>
      <xdr:rowOff>145905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7845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145905</xdr:rowOff>
    </xdr:from>
    <xdr:to>
      <xdr:col>45</xdr:col>
      <xdr:colOff>177800</xdr:colOff>
      <xdr:row>37</xdr:row>
      <xdr:rowOff>149824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955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149824</xdr:rowOff>
    </xdr:from>
    <xdr:to>
      <xdr:col>41</xdr:col>
      <xdr:colOff>50800</xdr:colOff>
      <xdr:row>37</xdr:row>
      <xdr:rowOff>154722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347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85144</xdr:rowOff>
    </xdr:from>
    <xdr:to>
      <xdr:col>55</xdr:col>
      <xdr:colOff>50800</xdr:colOff>
      <xdr:row>38</xdr:row>
      <xdr:rowOff>15294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108021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84001</xdr:rowOff>
    </xdr:from>
    <xdr:to>
      <xdr:col>50</xdr:col>
      <xdr:colOff>165100</xdr:colOff>
      <xdr:row>38</xdr:row>
      <xdr:rowOff>14151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30678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0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95105</xdr:rowOff>
    </xdr:from>
    <xdr:to>
      <xdr:col>46</xdr:col>
      <xdr:colOff>38100</xdr:colOff>
      <xdr:row>38</xdr:row>
      <xdr:rowOff>25255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41782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1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99024</xdr:rowOff>
    </xdr:from>
    <xdr:to>
      <xdr:col>41</xdr:col>
      <xdr:colOff>101600</xdr:colOff>
      <xdr:row>38</xdr:row>
      <xdr:rowOff>29173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45701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103922</xdr:rowOff>
    </xdr:from>
    <xdr:to>
      <xdr:col>36</xdr:col>
      <xdr:colOff>165100</xdr:colOff>
      <xdr:row>38</xdr:row>
      <xdr:rowOff>34072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50599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143904</xdr:rowOff>
    </xdr:from>
    <xdr:to>
      <xdr:col>55</xdr:col>
      <xdr:colOff>0</xdr:colOff>
      <xdr:row>56</xdr:row>
      <xdr:rowOff>31877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73654"/>
          <a:ext cx="8382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18834</xdr:rowOff>
    </xdr:from>
    <xdr:to>
      <xdr:col>50</xdr:col>
      <xdr:colOff>114300</xdr:colOff>
      <xdr:row>56</xdr:row>
      <xdr:rowOff>31877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20034"/>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6388</xdr:rowOff>
    </xdr:from>
    <xdr:to>
      <xdr:col>45</xdr:col>
      <xdr:colOff>177800</xdr:colOff>
      <xdr:row>56</xdr:row>
      <xdr:rowOff>18834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7588"/>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36106</xdr:rowOff>
    </xdr:from>
    <xdr:to>
      <xdr:col>41</xdr:col>
      <xdr:colOff>50800</xdr:colOff>
      <xdr:row>56</xdr:row>
      <xdr:rowOff>6388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294406"/>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93104</xdr:rowOff>
    </xdr:from>
    <xdr:to>
      <xdr:col>55</xdr:col>
      <xdr:colOff>50800</xdr:colOff>
      <xdr:row>56</xdr:row>
      <xdr:rowOff>23254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115981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152527</xdr:rowOff>
    </xdr:from>
    <xdr:to>
      <xdr:col>50</xdr:col>
      <xdr:colOff>165100</xdr:colOff>
      <xdr:row>56</xdr:row>
      <xdr:rowOff>82677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99204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139484</xdr:rowOff>
    </xdr:from>
    <xdr:to>
      <xdr:col>46</xdr:col>
      <xdr:colOff>38100</xdr:colOff>
      <xdr:row>56</xdr:row>
      <xdr:rowOff>69634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86161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127038</xdr:rowOff>
    </xdr:from>
    <xdr:to>
      <xdr:col>41</xdr:col>
      <xdr:colOff>101600</xdr:colOff>
      <xdr:row>56</xdr:row>
      <xdr:rowOff>57188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73715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3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156756</xdr:rowOff>
    </xdr:from>
    <xdr:to>
      <xdr:col>36</xdr:col>
      <xdr:colOff>165100</xdr:colOff>
      <xdr:row>54</xdr:row>
      <xdr:rowOff>86906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103433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117579</xdr:rowOff>
    </xdr:from>
    <xdr:to>
      <xdr:col>55</xdr:col>
      <xdr:colOff>0</xdr:colOff>
      <xdr:row>78</xdr:row>
      <xdr:rowOff>3004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19229"/>
          <a:ext cx="838200" cy="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117579</xdr:rowOff>
    </xdr:from>
    <xdr:to>
      <xdr:col>50</xdr:col>
      <xdr:colOff>114300</xdr:colOff>
      <xdr:row>77</xdr:row>
      <xdr:rowOff>128209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9229"/>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75837</xdr:rowOff>
    </xdr:from>
    <xdr:to>
      <xdr:col>45</xdr:col>
      <xdr:colOff>177800</xdr:colOff>
      <xdr:row>77</xdr:row>
      <xdr:rowOff>128209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77487"/>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42934</xdr:rowOff>
    </xdr:from>
    <xdr:to>
      <xdr:col>41</xdr:col>
      <xdr:colOff>50800</xdr:colOff>
      <xdr:row>77</xdr:row>
      <xdr:rowOff>75837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44584"/>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123654</xdr:rowOff>
    </xdr:from>
    <xdr:to>
      <xdr:col>55</xdr:col>
      <xdr:colOff>50800</xdr:colOff>
      <xdr:row>78</xdr:row>
      <xdr:rowOff>53804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146531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66779</xdr:rowOff>
    </xdr:from>
    <xdr:to>
      <xdr:col>50</xdr:col>
      <xdr:colOff>165100</xdr:colOff>
      <xdr:row>77</xdr:row>
      <xdr:rowOff>168379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77409</xdr:rowOff>
    </xdr:from>
    <xdr:to>
      <xdr:col>46</xdr:col>
      <xdr:colOff>38100</xdr:colOff>
      <xdr:row>78</xdr:row>
      <xdr:rowOff>7559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170136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25037</xdr:rowOff>
    </xdr:from>
    <xdr:to>
      <xdr:col>41</xdr:col>
      <xdr:colOff>101600</xdr:colOff>
      <xdr:row>77</xdr:row>
      <xdr:rowOff>126637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143164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163584</xdr:rowOff>
    </xdr:from>
    <xdr:to>
      <xdr:col>36</xdr:col>
      <xdr:colOff>165100</xdr:colOff>
      <xdr:row>77</xdr:row>
      <xdr:rowOff>93734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110261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24905</xdr:rowOff>
    </xdr:from>
    <xdr:to>
      <xdr:col>55</xdr:col>
      <xdr:colOff>0</xdr:colOff>
      <xdr:row>97</xdr:row>
      <xdr:rowOff>12776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84105"/>
          <a:ext cx="8382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142900</xdr:rowOff>
    </xdr:from>
    <xdr:to>
      <xdr:col>50</xdr:col>
      <xdr:colOff>114300</xdr:colOff>
      <xdr:row>97</xdr:row>
      <xdr:rowOff>12776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02100"/>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142900</xdr:rowOff>
    </xdr:from>
    <xdr:to>
      <xdr:col>45</xdr:col>
      <xdr:colOff>177800</xdr:colOff>
      <xdr:row>96</xdr:row>
      <xdr:rowOff>152540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02100"/>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152540</xdr:rowOff>
    </xdr:from>
    <xdr:to>
      <xdr:col>41</xdr:col>
      <xdr:colOff>50800</xdr:colOff>
      <xdr:row>97</xdr:row>
      <xdr:rowOff>33858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1740"/>
          <a:ext cx="889000" cy="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145555</xdr:rowOff>
    </xdr:from>
    <xdr:to>
      <xdr:col>55</xdr:col>
      <xdr:colOff>50800</xdr:colOff>
      <xdr:row>96</xdr:row>
      <xdr:rowOff>75705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168432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133426</xdr:rowOff>
    </xdr:from>
    <xdr:to>
      <xdr:col>50</xdr:col>
      <xdr:colOff>165100</xdr:colOff>
      <xdr:row>97</xdr:row>
      <xdr:rowOff>63576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54703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92100</xdr:rowOff>
    </xdr:from>
    <xdr:to>
      <xdr:col>46</xdr:col>
      <xdr:colOff>38100</xdr:colOff>
      <xdr:row>97</xdr:row>
      <xdr:rowOff>22250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13377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101740</xdr:rowOff>
    </xdr:from>
    <xdr:to>
      <xdr:col>41</xdr:col>
      <xdr:colOff>101600</xdr:colOff>
      <xdr:row>97</xdr:row>
      <xdr:rowOff>31890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48417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154508</xdr:rowOff>
    </xdr:from>
    <xdr:to>
      <xdr:col>36</xdr:col>
      <xdr:colOff>165100</xdr:colOff>
      <xdr:row>97</xdr:row>
      <xdr:rowOff>84658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75785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150999</xdr:rowOff>
    </xdr:from>
    <xdr:to>
      <xdr:col>85</xdr:col>
      <xdr:colOff>127000</xdr:colOff>
      <xdr:row>36</xdr:row>
      <xdr:rowOff>135291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08849"/>
          <a:ext cx="838200" cy="49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7597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0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135291</xdr:rowOff>
    </xdr:from>
    <xdr:to>
      <xdr:col>81</xdr:col>
      <xdr:colOff>50800</xdr:colOff>
      <xdr:row>37</xdr:row>
      <xdr:rowOff>134312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07491"/>
          <a:ext cx="889000" cy="17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134312</xdr:rowOff>
    </xdr:from>
    <xdr:to>
      <xdr:col>76</xdr:col>
      <xdr:colOff>114300</xdr:colOff>
      <xdr:row>38</xdr:row>
      <xdr:rowOff>33434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77962"/>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33434</xdr:rowOff>
    </xdr:from>
    <xdr:to>
      <xdr:col>71</xdr:col>
      <xdr:colOff>177800</xdr:colOff>
      <xdr:row>38</xdr:row>
      <xdr:rowOff>38561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4853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135992</xdr:rowOff>
    </xdr:from>
    <xdr:to>
      <xdr:col>67</xdr:col>
      <xdr:colOff>101600</xdr:colOff>
      <xdr:row>36</xdr:row>
      <xdr:rowOff>66142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100199</xdr:rowOff>
    </xdr:from>
    <xdr:to>
      <xdr:col>85</xdr:col>
      <xdr:colOff>177800</xdr:colOff>
      <xdr:row>34</xdr:row>
      <xdr:rowOff>30349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123076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0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84491</xdr:rowOff>
    </xdr:from>
    <xdr:to>
      <xdr:col>81</xdr:col>
      <xdr:colOff>101600</xdr:colOff>
      <xdr:row>37</xdr:row>
      <xdr:rowOff>14641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83512</xdr:rowOff>
    </xdr:from>
    <xdr:to>
      <xdr:col>76</xdr:col>
      <xdr:colOff>165100</xdr:colOff>
      <xdr:row>38</xdr:row>
      <xdr:rowOff>13661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7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154084</xdr:rowOff>
    </xdr:from>
    <xdr:to>
      <xdr:col>72</xdr:col>
      <xdr:colOff>38100</xdr:colOff>
      <xdr:row>38</xdr:row>
      <xdr:rowOff>84234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159211</xdr:rowOff>
    </xdr:from>
    <xdr:to>
      <xdr:col>67</xdr:col>
      <xdr:colOff>101600</xdr:colOff>
      <xdr:row>38</xdr:row>
      <xdr:rowOff>89361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80488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166433</xdr:rowOff>
    </xdr:from>
    <xdr:to>
      <xdr:col>85</xdr:col>
      <xdr:colOff>127000</xdr:colOff>
      <xdr:row>55</xdr:row>
      <xdr:rowOff>37350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567483"/>
          <a:ext cx="838200" cy="89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130061</xdr:rowOff>
    </xdr:from>
    <xdr:to>
      <xdr:col>81</xdr:col>
      <xdr:colOff>50800</xdr:colOff>
      <xdr:row>55</xdr:row>
      <xdr:rowOff>37350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388361"/>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130061</xdr:rowOff>
    </xdr:from>
    <xdr:to>
      <xdr:col>76</xdr:col>
      <xdr:colOff>114300</xdr:colOff>
      <xdr:row>56</xdr:row>
      <xdr:rowOff>3454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388361"/>
          <a:ext cx="889000" cy="2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3454</xdr:rowOff>
    </xdr:from>
    <xdr:to>
      <xdr:col>71</xdr:col>
      <xdr:colOff>177800</xdr:colOff>
      <xdr:row>57</xdr:row>
      <xdr:rowOff>16548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04654"/>
          <a:ext cx="889000" cy="1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115633</xdr:rowOff>
    </xdr:from>
    <xdr:to>
      <xdr:col>85</xdr:col>
      <xdr:colOff>177800</xdr:colOff>
      <xdr:row>50</xdr:row>
      <xdr:rowOff>45783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5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68660</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46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158000</xdr:rowOff>
    </xdr:from>
    <xdr:to>
      <xdr:col>81</xdr:col>
      <xdr:colOff>101600</xdr:colOff>
      <xdr:row>55</xdr:row>
      <xdr:rowOff>88150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104677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79261</xdr:rowOff>
    </xdr:from>
    <xdr:to>
      <xdr:col>76</xdr:col>
      <xdr:colOff>165100</xdr:colOff>
      <xdr:row>55</xdr:row>
      <xdr:rowOff>9411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25938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124104</xdr:rowOff>
    </xdr:from>
    <xdr:to>
      <xdr:col>72</xdr:col>
      <xdr:colOff>38100</xdr:colOff>
      <xdr:row>56</xdr:row>
      <xdr:rowOff>54254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70781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137198</xdr:rowOff>
    </xdr:from>
    <xdr:to>
      <xdr:col>67</xdr:col>
      <xdr:colOff>101600</xdr:colOff>
      <xdr:row>57</xdr:row>
      <xdr:rowOff>67348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58475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56078</xdr:rowOff>
    </xdr:from>
    <xdr:to>
      <xdr:col>85</xdr:col>
      <xdr:colOff>127000</xdr:colOff>
      <xdr:row>76</xdr:row>
      <xdr:rowOff>137230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571928"/>
          <a:ext cx="838200" cy="59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56078</xdr:rowOff>
    </xdr:from>
    <xdr:to>
      <xdr:col>81</xdr:col>
      <xdr:colOff>50800</xdr:colOff>
      <xdr:row>74</xdr:row>
      <xdr:rowOff>115285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571928"/>
          <a:ext cx="889000" cy="2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115285</xdr:rowOff>
    </xdr:from>
    <xdr:to>
      <xdr:col>76</xdr:col>
      <xdr:colOff>114300</xdr:colOff>
      <xdr:row>78</xdr:row>
      <xdr:rowOff>138785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802585"/>
          <a:ext cx="889000" cy="70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121003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125070</xdr:rowOff>
    </xdr:from>
    <xdr:to>
      <xdr:col>71</xdr:col>
      <xdr:colOff>177800</xdr:colOff>
      <xdr:row>78</xdr:row>
      <xdr:rowOff>138785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81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86430</xdr:rowOff>
    </xdr:from>
    <xdr:to>
      <xdr:col>85</xdr:col>
      <xdr:colOff>177800</xdr:colOff>
      <xdr:row>77</xdr:row>
      <xdr:rowOff>16580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109308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5278</xdr:rowOff>
    </xdr:from>
    <xdr:to>
      <xdr:col>81</xdr:col>
      <xdr:colOff>101600</xdr:colOff>
      <xdr:row>73</xdr:row>
      <xdr:rowOff>106878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5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123405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2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64485</xdr:rowOff>
    </xdr:from>
    <xdr:to>
      <xdr:col>76</xdr:col>
      <xdr:colOff>165100</xdr:colOff>
      <xdr:row>74</xdr:row>
      <xdr:rowOff>166085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7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11162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5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74270</xdr:rowOff>
    </xdr:from>
    <xdr:to>
      <xdr:col>67</xdr:col>
      <xdr:colOff>101600</xdr:colOff>
      <xdr:row>79</xdr:row>
      <xdr:rowOff>4420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166997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135065</xdr:rowOff>
    </xdr:from>
    <xdr:to>
      <xdr:col>85</xdr:col>
      <xdr:colOff>127000</xdr:colOff>
      <xdr:row>95</xdr:row>
      <xdr:rowOff>159538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22815"/>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159538</xdr:rowOff>
    </xdr:from>
    <xdr:to>
      <xdr:col>81</xdr:col>
      <xdr:colOff>50800</xdr:colOff>
      <xdr:row>96</xdr:row>
      <xdr:rowOff>16587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4728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16587</xdr:rowOff>
    </xdr:from>
    <xdr:to>
      <xdr:col>76</xdr:col>
      <xdr:colOff>114300</xdr:colOff>
      <xdr:row>96</xdr:row>
      <xdr:rowOff>39852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75787"/>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39852</xdr:rowOff>
    </xdr:from>
    <xdr:to>
      <xdr:col>71</xdr:col>
      <xdr:colOff>177800</xdr:colOff>
      <xdr:row>96</xdr:row>
      <xdr:rowOff>90145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9905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84265</xdr:rowOff>
    </xdr:from>
    <xdr:to>
      <xdr:col>85</xdr:col>
      <xdr:colOff>177800</xdr:colOff>
      <xdr:row>96</xdr:row>
      <xdr:rowOff>14415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107142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108738</xdr:rowOff>
    </xdr:from>
    <xdr:to>
      <xdr:col>81</xdr:col>
      <xdr:colOff>101600</xdr:colOff>
      <xdr:row>96</xdr:row>
      <xdr:rowOff>38888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55415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1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137237</xdr:rowOff>
    </xdr:from>
    <xdr:to>
      <xdr:col>76</xdr:col>
      <xdr:colOff>165100</xdr:colOff>
      <xdr:row>96</xdr:row>
      <xdr:rowOff>67387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83914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160502</xdr:rowOff>
    </xdr:from>
    <xdr:to>
      <xdr:col>72</xdr:col>
      <xdr:colOff>38100</xdr:colOff>
      <xdr:row>96</xdr:row>
      <xdr:rowOff>90652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107179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39345</xdr:rowOff>
    </xdr:from>
    <xdr:to>
      <xdr:col>67</xdr:col>
      <xdr:colOff>101600</xdr:colOff>
      <xdr:row>96</xdr:row>
      <xdr:rowOff>140945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132072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総務費は、類似団体より高くなっているが、ふるさと納税が好調であることから、その返礼品の費用と財政調整基金への積立額が大きくなっていることが主な理由である。</a:t>
          </a:r>
        </a:p>
        <a:p>
          <a:r>
            <a:rPr kumimoji="1" lang="ja-JP" altLang="en-US" sz="1300">
              <a:latin typeface="ＭＳ Ｐゴシック" panose="020B0600070205080204" pitchFamily="50" charset="-128"/>
              <a:ea typeface="ＭＳ Ｐゴシック" panose="020B0600070205080204" pitchFamily="50" charset="-128"/>
            </a:rPr>
            <a:t>　商工費は、類似団体より高くなっているが、主に観光施設の運営事業及び奥胎内ヒュッテや胎内スキー場等の施設改修工事によるものである。</a:t>
          </a:r>
        </a:p>
        <a:p>
          <a:r>
            <a:rPr kumimoji="1" lang="ja-JP" altLang="en-US" sz="1300">
              <a:latin typeface="ＭＳ Ｐゴシック" panose="020B0600070205080204" pitchFamily="50" charset="-128"/>
              <a:ea typeface="ＭＳ Ｐゴシック" panose="020B0600070205080204" pitchFamily="50" charset="-128"/>
            </a:rPr>
            <a:t>　消防費は、前年度比</a:t>
          </a:r>
          <a:r>
            <a:rPr kumimoji="1" lang="en-US" altLang="ja-JP" sz="1300">
              <a:latin typeface="ＭＳ Ｐゴシック" panose="020B0600070205080204" pitchFamily="50" charset="-128"/>
              <a:ea typeface="ＭＳ Ｐゴシック" panose="020B0600070205080204" pitchFamily="50" charset="-128"/>
            </a:rPr>
            <a:t>15,269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％）の増加となっているが、防災行政無線システム再整備事業によるものである。</a:t>
          </a:r>
        </a:p>
        <a:p>
          <a:r>
            <a:rPr kumimoji="1" lang="ja-JP" altLang="en-US" sz="1300">
              <a:latin typeface="ＭＳ Ｐゴシック" panose="020B0600070205080204" pitchFamily="50" charset="-128"/>
              <a:ea typeface="ＭＳ Ｐゴシック" panose="020B0600070205080204" pitchFamily="50" charset="-128"/>
            </a:rPr>
            <a:t>　教育費は、類似団体より高くなっているが、主に中条小学校改築事業によるものである。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災害復旧費は、主に令和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月豪雨災害の復旧事業によるものである。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ふるさと納税寄附金が好調であることから実質収支額は黒字となっており、財政調整基金についても積み立てを行い、残高は前年度比で増加した。</a:t>
          </a:r>
        </a:p>
        <a:p>
          <a:r>
            <a:rPr kumimoji="1" lang="ja-JP" altLang="en-US" sz="1400">
              <a:latin typeface="ＭＳ ゴシック" pitchFamily="49" charset="-128"/>
              <a:ea typeface="ＭＳ ゴシック" pitchFamily="49" charset="-128"/>
            </a:rPr>
            <a:t>　今後も市税、国県支出金、ふるさと納税寄附金などの歳入確保に努め、歳出についても歳入に見合う規模となるように削減して圧縮を図る。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鹿ノ俣発電所運営事業特別会計については、令和７年度に実施する繰越事業の財源を令和６年度決算の歳入歳出差引額から差し引いていることにより実質収支がマイナスになっているが、令和７年度にその財源に基金からの繰入金を充当するため、令和６年度及び７年度の２か年の合計で見た場合には歳入が歳出を上回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23459972</v>
      </c>
      <c r="BO4" s="449"/>
      <c r="BP4" s="449"/>
      <c r="BQ4" s="449"/>
      <c r="BR4" s="449"/>
      <c r="BS4" s="449"/>
      <c r="BT4" s="449"/>
      <c r="BU4" s="450"/>
      <c r="BV4" s="448">
        <v>20558718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11.6</v>
      </c>
      <c r="CU4" s="589"/>
      <c r="CV4" s="589"/>
      <c r="CW4" s="589"/>
      <c r="CX4" s="589"/>
      <c r="CY4" s="589"/>
      <c r="CZ4" s="589"/>
      <c r="DA4" s="590"/>
      <c r="DB4" s="588">
        <v>9.5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21675602</v>
      </c>
      <c r="BO5" s="420"/>
      <c r="BP5" s="420"/>
      <c r="BQ5" s="420"/>
      <c r="BR5" s="420"/>
      <c r="BS5" s="420"/>
      <c r="BT5" s="420"/>
      <c r="BU5" s="421"/>
      <c r="BV5" s="419">
        <v>19280451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94.2</v>
      </c>
      <c r="CU5" s="417"/>
      <c r="CV5" s="417"/>
      <c r="CW5" s="417"/>
      <c r="CX5" s="417"/>
      <c r="CY5" s="417"/>
      <c r="CZ5" s="417"/>
      <c r="DA5" s="418"/>
      <c r="DB5" s="416">
        <v>98.6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1784370</v>
      </c>
      <c r="BO6" s="420"/>
      <c r="BP6" s="420"/>
      <c r="BQ6" s="420"/>
      <c r="BR6" s="420"/>
      <c r="BS6" s="420"/>
      <c r="BT6" s="420"/>
      <c r="BU6" s="421"/>
      <c r="BV6" s="419">
        <v>1278267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99.2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632072</v>
      </c>
      <c r="BO7" s="420"/>
      <c r="BP7" s="420"/>
      <c r="BQ7" s="420"/>
      <c r="BR7" s="420"/>
      <c r="BS7" s="420"/>
      <c r="BT7" s="420"/>
      <c r="BU7" s="421"/>
      <c r="BV7" s="419">
        <v>370408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9907776</v>
      </c>
      <c r="CU7" s="420"/>
      <c r="CV7" s="420"/>
      <c r="CW7" s="420"/>
      <c r="CX7" s="420"/>
      <c r="CY7" s="420"/>
      <c r="CZ7" s="420"/>
      <c r="DA7" s="421"/>
      <c r="DB7" s="419">
        <v>9604378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1152298</v>
      </c>
      <c r="BO8" s="420"/>
      <c r="BP8" s="420"/>
      <c r="BQ8" s="420"/>
      <c r="BR8" s="420"/>
      <c r="BS8" s="420"/>
      <c r="BT8" s="420"/>
      <c r="BU8" s="421"/>
      <c r="BV8" s="419">
        <v>907859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28509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244439</v>
      </c>
      <c r="BO9" s="420"/>
      <c r="BP9" s="420"/>
      <c r="BQ9" s="420"/>
      <c r="BR9" s="420"/>
      <c r="BS9" s="420"/>
      <c r="BT9" s="420"/>
      <c r="BU9" s="421"/>
      <c r="BV9" s="419">
        <v>-195465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13.3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30198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1062230</v>
      </c>
      <c r="BO10" s="420"/>
      <c r="BP10" s="420"/>
      <c r="BQ10" s="420"/>
      <c r="BR10" s="420"/>
      <c r="BS10" s="420"/>
      <c r="BT10" s="420"/>
      <c r="BU10" s="421"/>
      <c r="BV10" s="419">
        <v>571934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26791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768815</v>
      </c>
      <c r="BO12" s="420"/>
      <c r="BP12" s="420"/>
      <c r="BQ12" s="420"/>
      <c r="BR12" s="420"/>
      <c r="BS12" s="420"/>
      <c r="BT12" s="420"/>
      <c r="BU12" s="421"/>
      <c r="BV12" s="419">
        <v>193364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26432</v>
      </c>
      <c r="S13" s="507"/>
      <c r="T13" s="507"/>
      <c r="U13" s="507"/>
      <c r="V13" s="508"/>
      <c r="W13" s="509" t="s">
        <v>131</v>
      </c>
      <c r="X13" s="405"/>
      <c r="Y13" s="405"/>
      <c r="Z13" s="405"/>
      <c r="AA13" s="405"/>
      <c r="AB13" s="406"/>
      <c r="AC13" s="372">
        <v>1292</v>
      </c>
      <c r="AD13" s="373"/>
      <c r="AE13" s="373"/>
      <c r="AF13" s="373"/>
      <c r="AG13" s="374"/>
      <c r="AH13" s="372">
        <v>1528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537854</v>
      </c>
      <c r="BO13" s="420"/>
      <c r="BP13" s="420"/>
      <c r="BQ13" s="420"/>
      <c r="BR13" s="420"/>
      <c r="BS13" s="420"/>
      <c r="BT13" s="420"/>
      <c r="BU13" s="421"/>
      <c r="BV13" s="419">
        <v>183105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v>
      </c>
      <c r="CU13" s="417"/>
      <c r="CV13" s="417"/>
      <c r="CW13" s="417"/>
      <c r="CX13" s="417"/>
      <c r="CY13" s="417"/>
      <c r="CZ13" s="417"/>
      <c r="DA13" s="418"/>
      <c r="DB13" s="416">
        <v>13.1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27284</v>
      </c>
      <c r="S14" s="507"/>
      <c r="T14" s="507"/>
      <c r="U14" s="507"/>
      <c r="V14" s="508"/>
      <c r="W14" s="510"/>
      <c r="X14" s="408"/>
      <c r="Y14" s="408"/>
      <c r="Z14" s="408"/>
      <c r="AA14" s="408"/>
      <c r="AB14" s="409"/>
      <c r="AC14" s="499">
        <v>9.4</v>
      </c>
      <c r="AD14" s="500"/>
      <c r="AE14" s="500"/>
      <c r="AF14" s="500"/>
      <c r="AG14" s="501"/>
      <c r="AH14" s="499">
        <v>10.4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109.8</v>
      </c>
      <c r="CU14" s="517"/>
      <c r="CV14" s="517"/>
      <c r="CW14" s="517"/>
      <c r="CX14" s="517"/>
      <c r="CY14" s="517"/>
      <c r="CZ14" s="517"/>
      <c r="DA14" s="518"/>
      <c r="DB14" s="516">
        <v>110.6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26930</v>
      </c>
      <c r="S15" s="507"/>
      <c r="T15" s="507"/>
      <c r="U15" s="507"/>
      <c r="V15" s="508"/>
      <c r="W15" s="509" t="s">
        <v>137</v>
      </c>
      <c r="X15" s="405"/>
      <c r="Y15" s="405"/>
      <c r="Z15" s="405"/>
      <c r="AA15" s="405"/>
      <c r="AB15" s="406"/>
      <c r="AC15" s="372">
        <v>4966</v>
      </c>
      <c r="AD15" s="373"/>
      <c r="AE15" s="373"/>
      <c r="AF15" s="373"/>
      <c r="AG15" s="374"/>
      <c r="AH15" s="372">
        <v>5264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3809015</v>
      </c>
      <c r="BO15" s="449"/>
      <c r="BP15" s="449"/>
      <c r="BQ15" s="449"/>
      <c r="BR15" s="449"/>
      <c r="BS15" s="449"/>
      <c r="BT15" s="449"/>
      <c r="BU15" s="450"/>
      <c r="BV15" s="448">
        <v>3834292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v>
      </c>
      <c r="AD16" s="500"/>
      <c r="AE16" s="500"/>
      <c r="AF16" s="500"/>
      <c r="AG16" s="501"/>
      <c r="AH16" s="499">
        <v>35.799999999999997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8813365</v>
      </c>
      <c r="BO16" s="420"/>
      <c r="BP16" s="420"/>
      <c r="BQ16" s="420"/>
      <c r="BR16" s="420"/>
      <c r="BS16" s="420"/>
      <c r="BT16" s="420"/>
      <c r="BU16" s="421"/>
      <c r="BV16" s="419">
        <v>8546050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7543</v>
      </c>
      <c r="AD17" s="373"/>
      <c r="AE17" s="373"/>
      <c r="AF17" s="373"/>
      <c r="AG17" s="374"/>
      <c r="AH17" s="372">
        <v>7923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4796938</v>
      </c>
      <c r="BO17" s="420"/>
      <c r="BP17" s="420"/>
      <c r="BQ17" s="420"/>
      <c r="BR17" s="420"/>
      <c r="BS17" s="420"/>
      <c r="BT17" s="420"/>
      <c r="BU17" s="421"/>
      <c r="BV17" s="419">
        <v>4829092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264.89</v>
      </c>
      <c r="M18" s="472"/>
      <c r="N18" s="472"/>
      <c r="O18" s="472"/>
      <c r="P18" s="472"/>
      <c r="Q18" s="472"/>
      <c r="R18" s="473"/>
      <c r="S18" s="473"/>
      <c r="T18" s="473"/>
      <c r="U18" s="473"/>
      <c r="V18" s="474"/>
      <c r="W18" s="490"/>
      <c r="X18" s="491"/>
      <c r="Y18" s="491"/>
      <c r="Z18" s="491"/>
      <c r="AA18" s="491"/>
      <c r="AB18" s="515"/>
      <c r="AC18" s="389">
        <v>54.7</v>
      </c>
      <c r="AD18" s="390"/>
      <c r="AE18" s="390"/>
      <c r="AF18" s="390"/>
      <c r="AG18" s="475"/>
      <c r="AH18" s="389">
        <v>53.8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9505775</v>
      </c>
      <c r="BO18" s="420"/>
      <c r="BP18" s="420"/>
      <c r="BQ18" s="420"/>
      <c r="BR18" s="420"/>
      <c r="BS18" s="420"/>
      <c r="BT18" s="420"/>
      <c r="BU18" s="421"/>
      <c r="BV18" s="419">
        <v>9539068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108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15830225</v>
      </c>
      <c r="BO19" s="420"/>
      <c r="BP19" s="420"/>
      <c r="BQ19" s="420"/>
      <c r="BR19" s="420"/>
      <c r="BS19" s="420"/>
      <c r="BT19" s="420"/>
      <c r="BU19" s="421"/>
      <c r="BV19" s="419">
        <v>14824388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10305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19950337</v>
      </c>
      <c r="BO22" s="449"/>
      <c r="BP22" s="449"/>
      <c r="BQ22" s="449"/>
      <c r="BR22" s="449"/>
      <c r="BS22" s="449"/>
      <c r="BT22" s="449"/>
      <c r="BU22" s="450"/>
      <c r="BV22" s="448">
        <v>18953877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13932139</v>
      </c>
      <c r="BO23" s="420"/>
      <c r="BP23" s="420"/>
      <c r="BQ23" s="420"/>
      <c r="BR23" s="420"/>
      <c r="BS23" s="420"/>
      <c r="BT23" s="420"/>
      <c r="BU23" s="421"/>
      <c r="BV23" s="419">
        <v>12367335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8150</v>
      </c>
      <c r="R24" s="373"/>
      <c r="S24" s="373"/>
      <c r="T24" s="373"/>
      <c r="U24" s="373"/>
      <c r="V24" s="374"/>
      <c r="W24" s="462"/>
      <c r="X24" s="399"/>
      <c r="Y24" s="400"/>
      <c r="Z24" s="375" t="s">
        <v>161</v>
      </c>
      <c r="AA24" s="376"/>
      <c r="AB24" s="376"/>
      <c r="AC24" s="376"/>
      <c r="AD24" s="376"/>
      <c r="AE24" s="376"/>
      <c r="AF24" s="376"/>
      <c r="AG24" s="377"/>
      <c r="AH24" s="372">
        <v>291</v>
      </c>
      <c r="AI24" s="373"/>
      <c r="AJ24" s="373"/>
      <c r="AK24" s="373"/>
      <c r="AL24" s="374"/>
      <c r="AM24" s="372">
        <v>872418</v>
      </c>
      <c r="AN24" s="373"/>
      <c r="AO24" s="373"/>
      <c r="AP24" s="373"/>
      <c r="AQ24" s="373"/>
      <c r="AR24" s="374"/>
      <c r="AS24" s="372">
        <v>2998</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14849765</v>
      </c>
      <c r="BO24" s="420"/>
      <c r="BP24" s="420"/>
      <c r="BQ24" s="420"/>
      <c r="BR24" s="420"/>
      <c r="BS24" s="420"/>
      <c r="BT24" s="420"/>
      <c r="BU24" s="421"/>
      <c r="BV24" s="419">
        <v>13332944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6350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2228477</v>
      </c>
      <c r="BO25" s="449"/>
      <c r="BP25" s="449"/>
      <c r="BQ25" s="449"/>
      <c r="BR25" s="449"/>
      <c r="BS25" s="449"/>
      <c r="BT25" s="449"/>
      <c r="BU25" s="450"/>
      <c r="BV25" s="448">
        <v>1933929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5640</v>
      </c>
      <c r="R26" s="373"/>
      <c r="S26" s="373"/>
      <c r="T26" s="373"/>
      <c r="U26" s="373"/>
      <c r="V26" s="374"/>
      <c r="W26" s="462"/>
      <c r="X26" s="399"/>
      <c r="Y26" s="400"/>
      <c r="Z26" s="375" t="s">
        <v>167</v>
      </c>
      <c r="AA26" s="430"/>
      <c r="AB26" s="430"/>
      <c r="AC26" s="430"/>
      <c r="AD26" s="430"/>
      <c r="AE26" s="430"/>
      <c r="AF26" s="430"/>
      <c r="AG26" s="431"/>
      <c r="AH26" s="372">
        <v>32</v>
      </c>
      <c r="AI26" s="373"/>
      <c r="AJ26" s="373"/>
      <c r="AK26" s="373"/>
      <c r="AL26" s="374"/>
      <c r="AM26" s="372">
        <v>95360</v>
      </c>
      <c r="AN26" s="373"/>
      <c r="AO26" s="373"/>
      <c r="AP26" s="373"/>
      <c r="AQ26" s="373"/>
      <c r="AR26" s="374"/>
      <c r="AS26" s="372">
        <v>2980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3650</v>
      </c>
      <c r="R27" s="373"/>
      <c r="S27" s="373"/>
      <c r="T27" s="373"/>
      <c r="U27" s="373"/>
      <c r="V27" s="374"/>
      <c r="W27" s="462"/>
      <c r="X27" s="399"/>
      <c r="Y27" s="400"/>
      <c r="Z27" s="375" t="s">
        <v>170</v>
      </c>
      <c r="AA27" s="376"/>
      <c r="AB27" s="376"/>
      <c r="AC27" s="376"/>
      <c r="AD27" s="376"/>
      <c r="AE27" s="376"/>
      <c r="AF27" s="376"/>
      <c r="AG27" s="377"/>
      <c r="AH27" s="372">
        <v>10</v>
      </c>
      <c r="AI27" s="373"/>
      <c r="AJ27" s="373"/>
      <c r="AK27" s="373"/>
      <c r="AL27" s="374"/>
      <c r="AM27" s="372">
        <v>31854</v>
      </c>
      <c r="AN27" s="373"/>
      <c r="AO27" s="373"/>
      <c r="AP27" s="373"/>
      <c r="AQ27" s="373"/>
      <c r="AR27" s="374"/>
      <c r="AS27" s="372">
        <v>3185</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153859</v>
      </c>
      <c r="BO27" s="454"/>
      <c r="BP27" s="454"/>
      <c r="BQ27" s="454"/>
      <c r="BR27" s="454"/>
      <c r="BS27" s="454"/>
      <c r="BT27" s="454"/>
      <c r="BU27" s="455"/>
      <c r="BV27" s="453">
        <v>153859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3010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1980523</v>
      </c>
      <c r="BO28" s="449"/>
      <c r="BP28" s="449"/>
      <c r="BQ28" s="449"/>
      <c r="BR28" s="449"/>
      <c r="BS28" s="449"/>
      <c r="BT28" s="449"/>
      <c r="BU28" s="450"/>
      <c r="BV28" s="448">
        <v>1687107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2750</v>
      </c>
      <c r="R29" s="373"/>
      <c r="S29" s="373"/>
      <c r="T29" s="373"/>
      <c r="U29" s="373"/>
      <c r="V29" s="374"/>
      <c r="W29" s="463"/>
      <c r="X29" s="464"/>
      <c r="Y29" s="465"/>
      <c r="Z29" s="375" t="s">
        <v>176</v>
      </c>
      <c r="AA29" s="376"/>
      <c r="AB29" s="376"/>
      <c r="AC29" s="376"/>
      <c r="AD29" s="376"/>
      <c r="AE29" s="376"/>
      <c r="AF29" s="376"/>
      <c r="AG29" s="377"/>
      <c r="AH29" s="372">
        <v>301</v>
      </c>
      <c r="AI29" s="373"/>
      <c r="AJ29" s="373"/>
      <c r="AK29" s="373"/>
      <c r="AL29" s="374"/>
      <c r="AM29" s="372">
        <v>904272</v>
      </c>
      <c r="AN29" s="373"/>
      <c r="AO29" s="373"/>
      <c r="AP29" s="373"/>
      <c r="AQ29" s="373"/>
      <c r="AR29" s="374"/>
      <c r="AS29" s="372">
        <v>3004</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223743</v>
      </c>
      <c r="BO29" s="420"/>
      <c r="BP29" s="420"/>
      <c r="BQ29" s="420"/>
      <c r="BR29" s="420"/>
      <c r="BS29" s="420"/>
      <c r="BT29" s="420"/>
      <c r="BU29" s="421"/>
      <c r="BV29" s="419">
        <v>190046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1398281</v>
      </c>
      <c r="BO30" s="454"/>
      <c r="BP30" s="454"/>
      <c r="BQ30" s="454"/>
      <c r="BR30" s="454"/>
      <c r="BS30" s="454"/>
      <c r="BT30" s="454"/>
      <c r="BU30" s="455"/>
      <c r="BV30" s="453">
        <v>1647357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公共下水道事業会計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IF('各会計、関係団体の財政状況及び健全化判断比率'!B36="","",'各会計、関係団体の財政状況及び健全化判断比率'!B36)</f>
        <v>地域産業振興事業特別会計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下越福祉行政組合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新潟フルーツパーク株式会社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黒川歯科診療所事業特別会計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下越福祉行政組合 【老人ホーム特別会計】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新潟製粉株式会社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鹿ノ俣発電所運営事業特別会計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下越福祉行政組合 【保健施設特別会計】</v>
      </c>
      <c r="BZ36" s="368"/>
      <c r="CA36" s="368"/>
      <c r="CB36" s="368"/>
      <c r="CC36" s="368"/>
      <c r="CD36" s="368"/>
      <c r="CE36" s="368"/>
      <c r="CF36" s="368"/>
      <c r="CG36" s="368"/>
      <c r="CH36" s="368"/>
      <c r="CI36" s="368"/>
      <c r="CJ36" s="368"/>
      <c r="CK36" s="368"/>
      <c r="CL36" s="368"/>
      <c r="CM36" s="368"/>
      <c r="CN36" s="169"/>
      <c r="CO36" s="367">
        <f t="shared" si="3"/>
        <v>25</v>
      </c>
      <c r="CP36" s="367"/>
      <c r="CQ36" s="368" t="str">
        <f>IF('各会計、関係団体の財政状況及び健全化判断比率'!BS9="","",'各会計、関係団体の財政状況及び健全化判断比率'!BS9)</f>
        <v>胎内高原ハウス株式会社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IF('各会計、関係団体の財政状況及び健全化判断比率'!B34="","",'各会計、関係団体の財政状況及び健全化判断比率'!B34)</f>
        <v>簡易水道事業会計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新発田地域広域事務組合 【一般会計】</v>
      </c>
      <c r="BZ37" s="368"/>
      <c r="CA37" s="368"/>
      <c r="CB37" s="368"/>
      <c r="CC37" s="368"/>
      <c r="CD37" s="368"/>
      <c r="CE37" s="368"/>
      <c r="CF37" s="368"/>
      <c r="CG37" s="368"/>
      <c r="CH37" s="368"/>
      <c r="CI37" s="368"/>
      <c r="CJ37" s="368"/>
      <c r="CK37" s="368"/>
      <c r="CL37" s="368"/>
      <c r="CM37" s="368"/>
      <c r="CN37" s="169"/>
      <c r="CO37" s="367">
        <f t="shared" si="3"/>
        <v>26</v>
      </c>
      <c r="CP37" s="367"/>
      <c r="CQ37" s="368" t="str">
        <f>IF('各会計、関係団体の財政状況及び健全化判断比率'!BS10="","",'各会計、関係団体の財政状況及び健全化判断比率'!BS10)</f>
        <v>胎内リゾート株式会社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11</v>
      </c>
      <c r="AN38" s="367"/>
      <c r="AO38" s="368" t="str">
        <f>IF('各会計、関係団体の財政状況及び健全化判断比率'!B35="","",'各会計、関係団体の財政状況及び健全化判断比率'!B35)</f>
        <v>工業用水道事業会計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新発田地域広域事務組合 【ごみ処理事業特別会計】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新発田地域広域事務組合 【まちづくり事業特別会計】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新発田地域広域事務組合 【介護保険事業特別会計】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新潟県市町村総合事務組合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新潟県市町村総合事務組合 【職員退職手当支給事業特別会計】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新潟県市町村総合事務組合 【消防団員等公務災害補償事業特別会計】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tuy76JV/5VggsPt54bBVVxy5Q9VkchL9jtQ7m+UQxHB6ZtS53jskhV3EeSZs3ZaXPhQzTO5govglqOXonSm1g==" saltValue="t4L9dxNccha+zfwkCwJk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0.1</v>
      </c>
      <c r="G34" s="33">
        <v>0</v>
      </c>
      <c r="H34" s="33">
        <v>0.03</v>
      </c>
      <c r="I34" s="33">
        <v>0.1</v>
      </c>
      <c r="J34" s="34" t="s">
        <v>537</v>
      </c>
      <c r="K34" s="22"/>
      <c r="L34" s="22"/>
      <c r="M34" s="22"/>
      <c r="N34" s="22"/>
      <c r="O34" s="22"/>
      <c r="P34" s="22"/>
    </row>
    <row r="35" spans="1:16" ht="39" customHeight="1" x14ac:dyDescent="0.15">
      <c r="A35" s="22"/>
      <c r="B35" s="35"/>
      <c r="C35" s="1145" t="s">
        <v>538</v>
      </c>
      <c r="D35" s="1146"/>
      <c r="E35" s="1147"/>
      <c r="F35" s="36">
        <v>10.32</v>
      </c>
      <c r="G35" s="37">
        <v>15.5</v>
      </c>
      <c r="H35" s="37">
        <v>11.5</v>
      </c>
      <c r="I35" s="37">
        <v>9.3000000000000007</v>
      </c>
      <c r="J35" s="38">
        <v>12.84</v>
      </c>
      <c r="K35" s="22"/>
      <c r="L35" s="22"/>
      <c r="M35" s="22"/>
      <c r="N35" s="22"/>
      <c r="O35" s="22"/>
      <c r="P35" s="22"/>
    </row>
    <row r="36" spans="1:16" ht="39" customHeight="1" x14ac:dyDescent="0.15">
      <c r="A36" s="22"/>
      <c r="B36" s="35"/>
      <c r="C36" s="1145" t="s">
        <v>539</v>
      </c>
      <c r="D36" s="1146"/>
      <c r="E36" s="1147"/>
      <c r="F36" s="36">
        <v>6.36</v>
      </c>
      <c r="G36" s="37">
        <v>6.41</v>
      </c>
      <c r="H36" s="37">
        <v>6.54</v>
      </c>
      <c r="I36" s="37">
        <v>7.14</v>
      </c>
      <c r="J36" s="38">
        <v>7.58</v>
      </c>
      <c r="K36" s="22"/>
      <c r="L36" s="22"/>
      <c r="M36" s="22"/>
      <c r="N36" s="22"/>
      <c r="O36" s="22"/>
      <c r="P36" s="22"/>
    </row>
    <row r="37" spans="1:16" ht="39" customHeight="1" x14ac:dyDescent="0.15">
      <c r="A37" s="22"/>
      <c r="B37" s="35"/>
      <c r="C37" s="1145" t="s">
        <v>540</v>
      </c>
      <c r="D37" s="1146"/>
      <c r="E37" s="1147"/>
      <c r="F37" s="36">
        <v>3.4</v>
      </c>
      <c r="G37" s="37">
        <v>3.07</v>
      </c>
      <c r="H37" s="37">
        <v>3</v>
      </c>
      <c r="I37" s="37">
        <v>2.93</v>
      </c>
      <c r="J37" s="38">
        <v>2.2000000000000002</v>
      </c>
      <c r="K37" s="22"/>
      <c r="L37" s="22"/>
      <c r="M37" s="22"/>
      <c r="N37" s="22"/>
      <c r="O37" s="22"/>
      <c r="P37" s="22"/>
    </row>
    <row r="38" spans="1:16" ht="39" customHeight="1" x14ac:dyDescent="0.15">
      <c r="A38" s="22"/>
      <c r="B38" s="35"/>
      <c r="C38" s="1145" t="s">
        <v>541</v>
      </c>
      <c r="D38" s="1146"/>
      <c r="E38" s="1147"/>
      <c r="F38" s="36">
        <v>0.63</v>
      </c>
      <c r="G38" s="37">
        <v>0.73</v>
      </c>
      <c r="H38" s="37">
        <v>1.07</v>
      </c>
      <c r="I38" s="37">
        <v>1.4</v>
      </c>
      <c r="J38" s="38">
        <v>1.71</v>
      </c>
      <c r="K38" s="22"/>
      <c r="L38" s="22"/>
      <c r="M38" s="22"/>
      <c r="N38" s="22"/>
      <c r="O38" s="22"/>
      <c r="P38" s="22"/>
    </row>
    <row r="39" spans="1:16" ht="39" customHeight="1" x14ac:dyDescent="0.15">
      <c r="A39" s="22"/>
      <c r="B39" s="35"/>
      <c r="C39" s="1145" t="s">
        <v>542</v>
      </c>
      <c r="D39" s="1146"/>
      <c r="E39" s="1147"/>
      <c r="F39" s="36">
        <v>1.76</v>
      </c>
      <c r="G39" s="37">
        <v>2.0099999999999998</v>
      </c>
      <c r="H39" s="37">
        <v>3.5</v>
      </c>
      <c r="I39" s="37">
        <v>2.89</v>
      </c>
      <c r="J39" s="38">
        <v>1.46</v>
      </c>
      <c r="K39" s="22"/>
      <c r="L39" s="22"/>
      <c r="M39" s="22"/>
      <c r="N39" s="22"/>
      <c r="O39" s="22"/>
      <c r="P39" s="22"/>
    </row>
    <row r="40" spans="1:16" ht="39" customHeight="1" x14ac:dyDescent="0.15">
      <c r="A40" s="22"/>
      <c r="B40" s="35"/>
      <c r="C40" s="1145" t="s">
        <v>543</v>
      </c>
      <c r="D40" s="1146"/>
      <c r="E40" s="1147"/>
      <c r="F40" s="36">
        <v>1.37</v>
      </c>
      <c r="G40" s="37">
        <v>0.81</v>
      </c>
      <c r="H40" s="37">
        <v>1.29</v>
      </c>
      <c r="I40" s="37">
        <v>1.97</v>
      </c>
      <c r="J40" s="38">
        <v>1.1000000000000001</v>
      </c>
      <c r="K40" s="22"/>
      <c r="L40" s="22"/>
      <c r="M40" s="22"/>
      <c r="N40" s="22"/>
      <c r="O40" s="22"/>
      <c r="P40" s="22"/>
    </row>
    <row r="41" spans="1:16" ht="39" customHeight="1" x14ac:dyDescent="0.15">
      <c r="A41" s="22"/>
      <c r="B41" s="35"/>
      <c r="C41" s="1145" t="s">
        <v>544</v>
      </c>
      <c r="D41" s="1146"/>
      <c r="E41" s="1147"/>
      <c r="F41" s="36">
        <v>0.92</v>
      </c>
      <c r="G41" s="37">
        <v>0.87</v>
      </c>
      <c r="H41" s="37">
        <v>0.97</v>
      </c>
      <c r="I41" s="37">
        <v>0.88</v>
      </c>
      <c r="J41" s="38">
        <v>0.86</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0.12</v>
      </c>
      <c r="G43" s="42">
        <v>0.15</v>
      </c>
      <c r="H43" s="42">
        <v>0.15</v>
      </c>
      <c r="I43" s="42">
        <v>0.25</v>
      </c>
      <c r="J43" s="43">
        <v>0.27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coecdL0RjpkfKMXyEQpLvnUlLVVmFcQ0hZtnj60kJxG/boB6UOSz9DAsrF+tM1dxzHXbG91If5Ke3YHfNjTGQ==" saltValue="TbmjxCF5taooH/qhKSgP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1913</v>
      </c>
      <c r="L45" s="60">
        <v>1993</v>
      </c>
      <c r="M45" s="60">
        <v>2012</v>
      </c>
      <c r="N45" s="60">
        <v>2051</v>
      </c>
      <c r="O45" s="61">
        <v>2066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719</v>
      </c>
      <c r="L48" s="64">
        <v>704</v>
      </c>
      <c r="M48" s="64">
        <v>713</v>
      </c>
      <c r="N48" s="64">
        <v>725</v>
      </c>
      <c r="O48" s="65">
        <v>670</v>
      </c>
      <c r="P48" s="48"/>
      <c r="Q48" s="48"/>
      <c r="R48" s="48"/>
      <c r="S48" s="48"/>
      <c r="T48" s="48"/>
      <c r="U48" s="48"/>
    </row>
    <row r="49" spans="1:21" ht="30.75" customHeight="1" x14ac:dyDescent="0.15">
      <c r="A49" s="48"/>
      <c r="B49" s="1178"/>
      <c r="C49" s="1179"/>
      <c r="D49" s="62"/>
      <c r="E49" s="1155" t="s">
        <v>14</v>
      </c>
      <c r="F49" s="1155"/>
      <c r="G49" s="1155"/>
      <c r="H49" s="1155"/>
      <c r="I49" s="1155"/>
      <c r="J49" s="1156"/>
      <c r="K49" s="63">
        <v>57</v>
      </c>
      <c r="L49" s="64">
        <v>68</v>
      </c>
      <c r="M49" s="64">
        <v>79</v>
      </c>
      <c r="N49" s="64">
        <v>93</v>
      </c>
      <c r="O49" s="65">
        <v>70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v>
      </c>
      <c r="L50" s="64">
        <v>18</v>
      </c>
      <c r="M50" s="64">
        <v>11</v>
      </c>
      <c r="N50" s="64">
        <v>9</v>
      </c>
      <c r="O50" s="65">
        <v>11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v>1</v>
      </c>
      <c r="N51" s="64">
        <v>0</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1734</v>
      </c>
      <c r="L52" s="64">
        <v>1759</v>
      </c>
      <c r="M52" s="64">
        <v>1806</v>
      </c>
      <c r="N52" s="64">
        <v>1776</v>
      </c>
      <c r="O52" s="65">
        <v>1806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974</v>
      </c>
      <c r="L53" s="69">
        <v>1024</v>
      </c>
      <c r="M53" s="69">
        <v>1010</v>
      </c>
      <c r="N53" s="69">
        <v>1102</v>
      </c>
      <c r="O53" s="70">
        <v>1011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CEKRkOmNWCdD2P+lwQjuL3HLWpqgxRN5K9GHErNrwCK0lhGp3yldHe9P1EiEtxp5SNARzSSNQC6x0R0VcPypg==" saltValue="dxUtpgn14suTRDZOp6hT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19746</v>
      </c>
      <c r="J41" s="344">
        <v>19592</v>
      </c>
      <c r="K41" s="344">
        <v>19162</v>
      </c>
      <c r="L41" s="344">
        <v>18989</v>
      </c>
      <c r="M41" s="345">
        <v>19979</v>
      </c>
    </row>
    <row r="42" spans="2:13" ht="27.75" customHeight="1" x14ac:dyDescent="0.15">
      <c r="B42" s="1186"/>
      <c r="C42" s="1187"/>
      <c r="D42" s="106"/>
      <c r="E42" s="1190" t="s">
        <v>32</v>
      </c>
      <c r="F42" s="1190"/>
      <c r="G42" s="1190"/>
      <c r="H42" s="1191"/>
      <c r="I42" s="346">
        <v>107</v>
      </c>
      <c r="J42" s="347">
        <v>161</v>
      </c>
      <c r="K42" s="347">
        <v>130</v>
      </c>
      <c r="L42" s="347">
        <v>107</v>
      </c>
      <c r="M42" s="348">
        <v>83</v>
      </c>
    </row>
    <row r="43" spans="2:13" ht="27.75" customHeight="1" x14ac:dyDescent="0.15">
      <c r="B43" s="1186"/>
      <c r="C43" s="1187"/>
      <c r="D43" s="106"/>
      <c r="E43" s="1190" t="s">
        <v>33</v>
      </c>
      <c r="F43" s="1190"/>
      <c r="G43" s="1190"/>
      <c r="H43" s="1191"/>
      <c r="I43" s="346">
        <v>10802</v>
      </c>
      <c r="J43" s="347">
        <v>10469</v>
      </c>
      <c r="K43" s="347">
        <v>9938</v>
      </c>
      <c r="L43" s="347">
        <v>9515</v>
      </c>
      <c r="M43" s="348">
        <v>8933</v>
      </c>
    </row>
    <row r="44" spans="2:13" ht="27.75" customHeight="1" x14ac:dyDescent="0.15">
      <c r="B44" s="1186"/>
      <c r="C44" s="1187"/>
      <c r="D44" s="106"/>
      <c r="E44" s="1190" t="s">
        <v>34</v>
      </c>
      <c r="F44" s="1190"/>
      <c r="G44" s="1190"/>
      <c r="H44" s="1191"/>
      <c r="I44" s="346">
        <v>486</v>
      </c>
      <c r="J44" s="347">
        <v>546</v>
      </c>
      <c r="K44" s="347">
        <v>567</v>
      </c>
      <c r="L44" s="347">
        <v>597</v>
      </c>
      <c r="M44" s="348">
        <v>713</v>
      </c>
    </row>
    <row r="45" spans="2:13" ht="27.75" customHeight="1" x14ac:dyDescent="0.15">
      <c r="B45" s="1186"/>
      <c r="C45" s="1187"/>
      <c r="D45" s="106"/>
      <c r="E45" s="1190" t="s">
        <v>35</v>
      </c>
      <c r="F45" s="1190"/>
      <c r="G45" s="1190"/>
      <c r="H45" s="1191"/>
      <c r="I45" s="346">
        <v>3171</v>
      </c>
      <c r="J45" s="347">
        <v>3115</v>
      </c>
      <c r="K45" s="347">
        <v>3075</v>
      </c>
      <c r="L45" s="347">
        <v>2973</v>
      </c>
      <c r="M45" s="348">
        <v>2805</v>
      </c>
    </row>
    <row r="46" spans="2:13" ht="27.75" customHeight="1" x14ac:dyDescent="0.15">
      <c r="B46" s="1186"/>
      <c r="C46" s="1187"/>
      <c r="D46" s="107"/>
      <c r="E46" s="1190" t="s">
        <v>36</v>
      </c>
      <c r="F46" s="1190"/>
      <c r="G46" s="1190"/>
      <c r="H46" s="1191"/>
      <c r="I46" s="346">
        <v>356</v>
      </c>
      <c r="J46" s="347">
        <v>320</v>
      </c>
      <c r="K46" s="347">
        <v>284</v>
      </c>
      <c r="L46" s="347">
        <v>247</v>
      </c>
      <c r="M46" s="348">
        <v>212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1508</v>
      </c>
      <c r="J50" s="347">
        <v>2617</v>
      </c>
      <c r="K50" s="347">
        <v>3323</v>
      </c>
      <c r="L50" s="347">
        <v>3729</v>
      </c>
      <c r="M50" s="348">
        <v>4042</v>
      </c>
    </row>
    <row r="51" spans="2:13" ht="27.75" customHeight="1" x14ac:dyDescent="0.15">
      <c r="B51" s="1186"/>
      <c r="C51" s="1187"/>
      <c r="D51" s="106"/>
      <c r="E51" s="1190" t="s">
        <v>42</v>
      </c>
      <c r="F51" s="1190"/>
      <c r="G51" s="1190"/>
      <c r="H51" s="1191"/>
      <c r="I51" s="346">
        <v>437</v>
      </c>
      <c r="J51" s="347">
        <v>351</v>
      </c>
      <c r="K51" s="347">
        <v>321</v>
      </c>
      <c r="L51" s="347">
        <v>302</v>
      </c>
      <c r="M51" s="348">
        <v>294</v>
      </c>
    </row>
    <row r="52" spans="2:13" ht="27.75" customHeight="1" x14ac:dyDescent="0.15">
      <c r="B52" s="1188"/>
      <c r="C52" s="1189"/>
      <c r="D52" s="106"/>
      <c r="E52" s="1190" t="s">
        <v>43</v>
      </c>
      <c r="F52" s="1190"/>
      <c r="G52" s="1190"/>
      <c r="H52" s="1191"/>
      <c r="I52" s="346">
        <v>20541</v>
      </c>
      <c r="J52" s="347">
        <v>20762</v>
      </c>
      <c r="K52" s="347">
        <v>19781</v>
      </c>
      <c r="L52" s="347">
        <v>19650</v>
      </c>
      <c r="M52" s="348">
        <v>19393</v>
      </c>
    </row>
    <row r="53" spans="2:13" ht="27.75" customHeight="1" thickBot="1" x14ac:dyDescent="0.2">
      <c r="B53" s="1192" t="s">
        <v>19</v>
      </c>
      <c r="C53" s="1193"/>
      <c r="D53" s="110"/>
      <c r="E53" s="1194" t="s">
        <v>44</v>
      </c>
      <c r="F53" s="1194"/>
      <c r="G53" s="1194"/>
      <c r="H53" s="1195"/>
      <c r="I53" s="349">
        <v>12182</v>
      </c>
      <c r="J53" s="350">
        <v>10473</v>
      </c>
      <c r="K53" s="350">
        <v>9731</v>
      </c>
      <c r="L53" s="350">
        <v>8747</v>
      </c>
      <c r="M53" s="351">
        <v>8996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hkDwCNBoaNmbt0yMtQLwHBrMM0anSJErA51qOXH4t1M/gcPnSdqGwW865jIgNHkQ07uy/KyUflJ1iyEDWZUgA==" saltValue="zIlS0NURA5KyoBa2vt9e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1309</v>
      </c>
      <c r="G55" s="352">
        <v>1687</v>
      </c>
      <c r="H55" s="353">
        <v>1981</v>
      </c>
    </row>
    <row r="56" spans="2:8" ht="52.5" customHeight="1" x14ac:dyDescent="0.15">
      <c r="B56" s="122"/>
      <c r="C56" s="1213" t="s">
        <v>47</v>
      </c>
      <c r="D56" s="1213"/>
      <c r="E56" s="1214"/>
      <c r="F56" s="354">
        <v>148</v>
      </c>
      <c r="G56" s="354">
        <v>190</v>
      </c>
      <c r="H56" s="355">
        <v>224</v>
      </c>
    </row>
    <row r="57" spans="2:8" ht="53.25" customHeight="1" x14ac:dyDescent="0.15">
      <c r="B57" s="122"/>
      <c r="C57" s="1215" t="s">
        <v>48</v>
      </c>
      <c r="D57" s="1215"/>
      <c r="E57" s="1216"/>
      <c r="F57" s="356">
        <v>1788</v>
      </c>
      <c r="G57" s="356">
        <v>1647</v>
      </c>
      <c r="H57" s="357">
        <v>1398</v>
      </c>
    </row>
    <row r="58" spans="2:8" ht="45.75" customHeight="1" x14ac:dyDescent="0.15">
      <c r="B58" s="123"/>
      <c r="C58" s="1203" t="s">
        <v>557</v>
      </c>
      <c r="D58" s="1204"/>
      <c r="E58" s="1205"/>
      <c r="F58" s="358">
        <v>707</v>
      </c>
      <c r="G58" s="358">
        <v>705</v>
      </c>
      <c r="H58" s="359">
        <v>700</v>
      </c>
    </row>
    <row r="59" spans="2:8" ht="45.75" customHeight="1" x14ac:dyDescent="0.15">
      <c r="B59" s="123"/>
      <c r="C59" s="1203" t="s">
        <v>558</v>
      </c>
      <c r="D59" s="1204"/>
      <c r="E59" s="1205"/>
      <c r="F59" s="358">
        <v>479</v>
      </c>
      <c r="G59" s="358">
        <v>529</v>
      </c>
      <c r="H59" s="359">
        <v>533</v>
      </c>
    </row>
    <row r="60" spans="2:8" ht="45.75" customHeight="1" x14ac:dyDescent="0.15">
      <c r="B60" s="123"/>
      <c r="C60" s="1203" t="s">
        <v>561</v>
      </c>
      <c r="D60" s="1204"/>
      <c r="E60" s="1205"/>
      <c r="F60" s="358">
        <v>56</v>
      </c>
      <c r="G60" s="358">
        <v>56</v>
      </c>
      <c r="H60" s="359">
        <v>42</v>
      </c>
    </row>
    <row r="61" spans="2:8" ht="45.75" customHeight="1" x14ac:dyDescent="0.15">
      <c r="B61" s="123"/>
      <c r="C61" s="1203" t="s">
        <v>560</v>
      </c>
      <c r="D61" s="1204"/>
      <c r="E61" s="1205"/>
      <c r="F61" s="358">
        <v>27</v>
      </c>
      <c r="G61" s="358">
        <v>10</v>
      </c>
      <c r="H61" s="359">
        <v>33</v>
      </c>
    </row>
    <row r="62" spans="2:8" ht="45.75" customHeight="1" thickBot="1" x14ac:dyDescent="0.2">
      <c r="B62" s="124"/>
      <c r="C62" s="1206" t="s">
        <v>559</v>
      </c>
      <c r="D62" s="1207"/>
      <c r="E62" s="1208"/>
      <c r="F62" s="360">
        <v>30</v>
      </c>
      <c r="G62" s="360">
        <v>30</v>
      </c>
      <c r="H62" s="361">
        <v>30</v>
      </c>
    </row>
    <row r="63" spans="2:8" ht="52.5" customHeight="1" thickBot="1" x14ac:dyDescent="0.2">
      <c r="B63" s="125"/>
      <c r="C63" s="1209" t="s">
        <v>49</v>
      </c>
      <c r="D63" s="1209"/>
      <c r="E63" s="1210"/>
      <c r="F63" s="362">
        <v>3244</v>
      </c>
      <c r="G63" s="362">
        <v>3525</v>
      </c>
      <c r="H63" s="363">
        <v>3603</v>
      </c>
    </row>
    <row r="64" spans="2:8" x14ac:dyDescent="0.15"/>
  </sheetData>
  <sheetProtection algorithmName="SHA-512" hashValue="S8T51f8MPbg6J7ZKkqGD66+91XmVfCAmpqibNWiAqJ5KZyQB3BtfkYBwh2uCEQSo290h1myDrz5JzpY+219rAw==" saltValue="fmAWE3nGIf+nUF2/hN9V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79871</v>
      </c>
      <c r="E3" s="144"/>
      <c r="F3" s="145">
        <v>128523</v>
      </c>
      <c r="G3" s="146"/>
      <c r="H3" s="147"/>
    </row>
    <row r="4" spans="1:8" x14ac:dyDescent="0.15">
      <c r="A4" s="148"/>
      <c r="B4" s="149"/>
      <c r="C4" s="150"/>
      <c r="D4" s="151">
        <v>43046</v>
      </c>
      <c r="E4" s="152"/>
      <c r="F4" s="153">
        <v>56792</v>
      </c>
      <c r="G4" s="154"/>
      <c r="H4" s="155"/>
    </row>
    <row r="5" spans="1:8" x14ac:dyDescent="0.15">
      <c r="A5" s="136" t="s">
        <v>524</v>
      </c>
      <c r="B5" s="141"/>
      <c r="C5" s="142"/>
      <c r="D5" s="143">
        <v>71564</v>
      </c>
      <c r="E5" s="144"/>
      <c r="F5" s="145">
        <v>92919</v>
      </c>
      <c r="G5" s="146"/>
      <c r="H5" s="147"/>
    </row>
    <row r="6" spans="1:8" x14ac:dyDescent="0.15">
      <c r="A6" s="148"/>
      <c r="B6" s="149"/>
      <c r="C6" s="150"/>
      <c r="D6" s="151">
        <v>58235</v>
      </c>
      <c r="E6" s="152"/>
      <c r="F6" s="153">
        <v>54128</v>
      </c>
      <c r="G6" s="154"/>
      <c r="H6" s="155"/>
    </row>
    <row r="7" spans="1:8" x14ac:dyDescent="0.15">
      <c r="A7" s="136" t="s">
        <v>525</v>
      </c>
      <c r="B7" s="141"/>
      <c r="C7" s="142"/>
      <c r="D7" s="143">
        <v>73355</v>
      </c>
      <c r="E7" s="144"/>
      <c r="F7" s="145">
        <v>103663</v>
      </c>
      <c r="G7" s="146"/>
      <c r="H7" s="147"/>
    </row>
    <row r="8" spans="1:8" x14ac:dyDescent="0.15">
      <c r="A8" s="148"/>
      <c r="B8" s="149"/>
      <c r="C8" s="150"/>
      <c r="D8" s="151">
        <v>56478</v>
      </c>
      <c r="E8" s="152"/>
      <c r="F8" s="153">
        <v>64346</v>
      </c>
      <c r="G8" s="154"/>
      <c r="H8" s="155"/>
    </row>
    <row r="9" spans="1:8" x14ac:dyDescent="0.15">
      <c r="A9" s="136" t="s">
        <v>526</v>
      </c>
      <c r="B9" s="141"/>
      <c r="C9" s="142"/>
      <c r="D9" s="143">
        <v>90948</v>
      </c>
      <c r="E9" s="144"/>
      <c r="F9" s="145">
        <v>92012</v>
      </c>
      <c r="G9" s="146"/>
      <c r="H9" s="147"/>
    </row>
    <row r="10" spans="1:8" x14ac:dyDescent="0.15">
      <c r="A10" s="148"/>
      <c r="B10" s="149"/>
      <c r="C10" s="150"/>
      <c r="D10" s="151">
        <v>67707</v>
      </c>
      <c r="E10" s="152"/>
      <c r="F10" s="153">
        <v>61382</v>
      </c>
      <c r="G10" s="154"/>
      <c r="H10" s="155"/>
    </row>
    <row r="11" spans="1:8" x14ac:dyDescent="0.15">
      <c r="A11" s="136" t="s">
        <v>527</v>
      </c>
      <c r="B11" s="141"/>
      <c r="C11" s="142"/>
      <c r="D11" s="143">
        <v>159550</v>
      </c>
      <c r="E11" s="144"/>
      <c r="F11" s="145">
        <v>91317</v>
      </c>
      <c r="G11" s="146"/>
      <c r="H11" s="147"/>
    </row>
    <row r="12" spans="1:8" x14ac:dyDescent="0.15">
      <c r="A12" s="148"/>
      <c r="B12" s="149"/>
      <c r="C12" s="156"/>
      <c r="D12" s="151">
        <v>99341</v>
      </c>
      <c r="E12" s="152"/>
      <c r="F12" s="153">
        <v>56480</v>
      </c>
      <c r="G12" s="154"/>
      <c r="H12" s="155"/>
    </row>
    <row r="13" spans="1:8" x14ac:dyDescent="0.15">
      <c r="A13" s="136"/>
      <c r="B13" s="141"/>
      <c r="C13" s="157"/>
      <c r="D13" s="158">
        <v>95058</v>
      </c>
      <c r="E13" s="159"/>
      <c r="F13" s="160">
        <v>101687</v>
      </c>
      <c r="G13" s="161"/>
      <c r="H13" s="147"/>
    </row>
    <row r="14" spans="1:8" x14ac:dyDescent="0.15">
      <c r="A14" s="148"/>
      <c r="B14" s="149"/>
      <c r="C14" s="150"/>
      <c r="D14" s="151">
        <v>64961</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10.46</v>
      </c>
      <c r="C19" s="162">
        <f>ROUND(VALUE(SUBSTITUTE(実質収支比率等に係る経年分析!G$48,"▲","-")),2)</f>
        <v>15.54</v>
      </c>
      <c r="D19" s="162">
        <f>ROUND(VALUE(SUBSTITUTE(実質収支比率等に係る経年分析!H$48,"▲","-")),2)</f>
        <v>11.56</v>
      </c>
      <c r="E19" s="162">
        <f>ROUND(VALUE(SUBSTITUTE(実質収支比率等に係る経年分析!I$48,"▲","-")),2)</f>
        <v>9.4499999999999993</v>
      </c>
      <c r="F19" s="162">
        <f>ROUND(VALUE(SUBSTITUTE(実質収支比率等に係る経年分析!J$48,"▲","-")),2)</f>
        <v>11.63</v>
      </c>
    </row>
    <row r="20" spans="1:11" x14ac:dyDescent="0.15">
      <c r="A20" s="162" t="s">
        <v>53</v>
      </c>
      <c r="B20" s="162">
        <f>ROUND(VALUE(SUBSTITUTE(実質収支比率等に係る経年分析!F$47,"▲","-")),2)</f>
        <v>4.37</v>
      </c>
      <c r="C20" s="162">
        <f>ROUND(VALUE(SUBSTITUTE(実質収支比率等に係る経年分析!G$47,"▲","-")),2)</f>
        <v>9.9</v>
      </c>
      <c r="D20" s="162">
        <f>ROUND(VALUE(SUBSTITUTE(実質収支比率等に係る経年分析!H$47,"▲","-")),2)</f>
        <v>13.71</v>
      </c>
      <c r="E20" s="162">
        <f>ROUND(VALUE(SUBSTITUTE(実質収支比率等に係る経年分析!I$47,"▲","-")),2)</f>
        <v>17.57</v>
      </c>
      <c r="F20" s="162">
        <f>ROUND(VALUE(SUBSTITUTE(実質収支比率等に係る経年分析!J$47,"▲","-")),2)</f>
        <v>19.989999999999998</v>
      </c>
    </row>
    <row r="21" spans="1:11" x14ac:dyDescent="0.15">
      <c r="A21" s="162" t="s">
        <v>54</v>
      </c>
      <c r="B21" s="162">
        <f>IF(ISNUMBER(VALUE(SUBSTITUTE(実質収支比率等に係る経年分析!F$49,"▲","-"))),ROUND(VALUE(SUBSTITUTE(実質収支比率等に係る経年分析!F$49,"▲","-")),2),NA())</f>
        <v>4.3099999999999996</v>
      </c>
      <c r="C21" s="162">
        <f>IF(ISNUMBER(VALUE(SUBSTITUTE(実質収支比率等に係る経年分析!G$49,"▲","-"))),ROUND(VALUE(SUBSTITUTE(実質収支比率等に係る経年分析!G$49,"▲","-")),2),NA())</f>
        <v>11.28</v>
      </c>
      <c r="D21" s="162">
        <f>IF(ISNUMBER(VALUE(SUBSTITUTE(実質収支比率等に係る経年分析!H$49,"▲","-"))),ROUND(VALUE(SUBSTITUTE(実質収支比率等に係る経年分析!H$49,"▲","-")),2),NA())</f>
        <v>-1.05</v>
      </c>
      <c r="E21" s="162">
        <f>IF(ISNUMBER(VALUE(SUBSTITUTE(実質収支比率等に係る経年分析!I$49,"▲","-"))),ROUND(VALUE(SUBSTITUTE(実質収支比率等に係る経年分析!I$49,"▲","-")),2),NA())</f>
        <v>1.91</v>
      </c>
      <c r="F21" s="162">
        <f>IF(ISNUMBER(VALUE(SUBSTITUTE(実質収支比率等に係る経年分析!J$49,"▲","-"))),ROUND(VALUE(SUBSTITUTE(実質収支比率等に係る経年分析!J$49,"▲","-")),2),NA())</f>
        <v>5.43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0.27</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簡易水道事業会計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0.92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0.87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0.97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0.88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0.86</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1.29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1.97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1.1000000000000001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1.76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2.0099999999999998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2.89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1.46</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1.71</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3.07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2.2000000000000002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6.36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7.58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12.84</v>
      </c>
    </row>
    <row r="36" spans="1:16" x14ac:dyDescent="0.15">
      <c r="A36" s="163" t="str">
        <f>IF(連結実質赤字比率に係る赤字・黒字の構成分析!C$34="",NA(),連結実質赤字比率に係る赤字・黒字の構成分析!C$34)</f>
        <v>鹿ノ俣発電所運営事業特別会計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0.1</v>
      </c>
      <c r="J36" s="163">
        <f>IF(ROUND(VALUE(SUBSTITUTE(連結実質赤字比率に係る赤字・黒字の構成分析!J$34,"▲", "-")), 2) &lt; 0, ABS(ROUND(VALUE(SUBSTITUTE(連結実質赤字比率に係る赤字・黒字の構成分析!J$34,"▲", "-")), 2)), NA())</f>
        <v>1.22</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1734</v>
      </c>
      <c r="E42" s="164"/>
      <c r="F42" s="164"/>
      <c r="G42" s="164">
        <f>'実質公債費比率（分子）の構造'!L$52</f>
        <v>1759</v>
      </c>
      <c r="H42" s="164"/>
      <c r="I42" s="164"/>
      <c r="J42" s="164">
        <f>'実質公債費比率（分子）の構造'!M$52</f>
        <v>1806</v>
      </c>
      <c r="K42" s="164"/>
      <c r="L42" s="164"/>
      <c r="M42" s="164">
        <f>'実質公債費比率（分子）の構造'!N$52</f>
        <v>1776</v>
      </c>
      <c r="N42" s="164"/>
      <c r="O42" s="164"/>
      <c r="P42" s="164">
        <f>'実質公債費比率（分子）の構造'!O$52</f>
        <v>1806</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1</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19</v>
      </c>
      <c r="C44" s="164"/>
      <c r="D44" s="164"/>
      <c r="E44" s="164">
        <f>'実質公債費比率（分子）の構造'!L$50</f>
        <v>18</v>
      </c>
      <c r="F44" s="164"/>
      <c r="G44" s="164"/>
      <c r="H44" s="164">
        <f>'実質公債費比率（分子）の構造'!M$50</f>
        <v>11</v>
      </c>
      <c r="I44" s="164"/>
      <c r="J44" s="164"/>
      <c r="K44" s="164">
        <f>'実質公債費比率（分子）の構造'!N$50</f>
        <v>9</v>
      </c>
      <c r="L44" s="164"/>
      <c r="M44" s="164"/>
      <c r="N44" s="164">
        <f>'実質公債費比率（分子）の構造'!O$50</f>
        <v>11</v>
      </c>
      <c r="O44" s="164"/>
      <c r="P44" s="164"/>
    </row>
    <row r="45" spans="1:16" x14ac:dyDescent="0.15">
      <c r="A45" s="164" t="s">
        <v>63</v>
      </c>
      <c r="B45" s="164">
        <f>'実質公債費比率（分子）の構造'!K$49</f>
        <v>57</v>
      </c>
      <c r="C45" s="164"/>
      <c r="D45" s="164"/>
      <c r="E45" s="164">
        <f>'実質公債費比率（分子）の構造'!L$49</f>
        <v>68</v>
      </c>
      <c r="F45" s="164"/>
      <c r="G45" s="164"/>
      <c r="H45" s="164">
        <f>'実質公債費比率（分子）の構造'!M$49</f>
        <v>79</v>
      </c>
      <c r="I45" s="164"/>
      <c r="J45" s="164"/>
      <c r="K45" s="164">
        <f>'実質公債費比率（分子）の構造'!N$49</f>
        <v>93</v>
      </c>
      <c r="L45" s="164"/>
      <c r="M45" s="164"/>
      <c r="N45" s="164">
        <f>'実質公債費比率（分子）の構造'!O$49</f>
        <v>70</v>
      </c>
      <c r="O45" s="164"/>
      <c r="P45" s="164"/>
    </row>
    <row r="46" spans="1:16" x14ac:dyDescent="0.15">
      <c r="A46" s="164" t="s">
        <v>64</v>
      </c>
      <c r="B46" s="164">
        <f>'実質公債費比率（分子）の構造'!K$48</f>
        <v>719</v>
      </c>
      <c r="C46" s="164"/>
      <c r="D46" s="164"/>
      <c r="E46" s="164">
        <f>'実質公債費比率（分子）の構造'!L$48</f>
        <v>704</v>
      </c>
      <c r="F46" s="164"/>
      <c r="G46" s="164"/>
      <c r="H46" s="164">
        <f>'実質公債費比率（分子）の構造'!M$48</f>
        <v>713</v>
      </c>
      <c r="I46" s="164"/>
      <c r="J46" s="164"/>
      <c r="K46" s="164">
        <f>'実質公債費比率（分子）の構造'!N$48</f>
        <v>725</v>
      </c>
      <c r="L46" s="164"/>
      <c r="M46" s="164"/>
      <c r="N46" s="164">
        <f>'実質公債費比率（分子）の構造'!O$48</f>
        <v>670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1913</v>
      </c>
      <c r="C49" s="164"/>
      <c r="D49" s="164"/>
      <c r="E49" s="164">
        <f>'実質公債費比率（分子）の構造'!L$45</f>
        <v>1993</v>
      </c>
      <c r="F49" s="164"/>
      <c r="G49" s="164"/>
      <c r="H49" s="164">
        <f>'実質公債費比率（分子）の構造'!M$45</f>
        <v>2012</v>
      </c>
      <c r="I49" s="164"/>
      <c r="J49" s="164"/>
      <c r="K49" s="164">
        <f>'実質公債費比率（分子）の構造'!N$45</f>
        <v>2051</v>
      </c>
      <c r="L49" s="164"/>
      <c r="M49" s="164"/>
      <c r="N49" s="164">
        <f>'実質公債費比率（分子）の構造'!O$45</f>
        <v>2066</v>
      </c>
      <c r="O49" s="164"/>
      <c r="P49" s="164"/>
    </row>
    <row r="50" spans="1:16" x14ac:dyDescent="0.15">
      <c r="A50" s="164" t="s">
        <v>67</v>
      </c>
      <c r="B50" s="164" t="e">
        <f>NA()</f>
        <v>#N/A</v>
      </c>
      <c r="C50" s="164">
        <f>IF(ISNUMBER('実質公債費比率（分子）の構造'!K$53),'実質公債費比率（分子）の構造'!K$53,NA())</f>
        <v>974</v>
      </c>
      <c r="D50" s="164" t="e">
        <f>NA()</f>
        <v>#N/A</v>
      </c>
      <c r="E50" s="164" t="e">
        <f>NA()</f>
        <v>#N/A</v>
      </c>
      <c r="F50" s="164">
        <f>IF(ISNUMBER('実質公債費比率（分子）の構造'!L$53),'実質公債費比率（分子）の構造'!L$53,NA())</f>
        <v>1024</v>
      </c>
      <c r="G50" s="164" t="e">
        <f>NA()</f>
        <v>#N/A</v>
      </c>
      <c r="H50" s="164" t="e">
        <f>NA()</f>
        <v>#N/A</v>
      </c>
      <c r="I50" s="164">
        <f>IF(ISNUMBER('実質公債費比率（分子）の構造'!M$53),'実質公債費比率（分子）の構造'!M$53,NA())</f>
        <v>1010</v>
      </c>
      <c r="J50" s="164" t="e">
        <f>NA()</f>
        <v>#N/A</v>
      </c>
      <c r="K50" s="164" t="e">
        <f>NA()</f>
        <v>#N/A</v>
      </c>
      <c r="L50" s="164">
        <f>IF(ISNUMBER('実質公債費比率（分子）の構造'!N$53),'実質公債費比率（分子）の構造'!N$53,NA())</f>
        <v>1102</v>
      </c>
      <c r="M50" s="164" t="e">
        <f>NA()</f>
        <v>#N/A</v>
      </c>
      <c r="N50" s="164" t="e">
        <f>NA()</f>
        <v>#N/A</v>
      </c>
      <c r="O50" s="164">
        <f>IF(ISNUMBER('実質公債費比率（分子）の構造'!O$53),'実質公債費比率（分子）の構造'!O$53,NA())</f>
        <v>1011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20541</v>
      </c>
      <c r="E56" s="163"/>
      <c r="F56" s="163"/>
      <c r="G56" s="163">
        <f>'将来負担比率（分子）の構造'!J$52</f>
        <v>20762</v>
      </c>
      <c r="H56" s="163"/>
      <c r="I56" s="163"/>
      <c r="J56" s="163">
        <f>'将来負担比率（分子）の構造'!K$52</f>
        <v>19781</v>
      </c>
      <c r="K56" s="163"/>
      <c r="L56" s="163"/>
      <c r="M56" s="163">
        <f>'将来負担比率（分子）の構造'!L$52</f>
        <v>19650</v>
      </c>
      <c r="N56" s="163"/>
      <c r="O56" s="163"/>
      <c r="P56" s="163">
        <f>'将来負担比率（分子）の構造'!M$52</f>
        <v>19393</v>
      </c>
    </row>
    <row r="57" spans="1:16" x14ac:dyDescent="0.15">
      <c r="A57" s="163" t="s">
        <v>42</v>
      </c>
      <c r="B57" s="163"/>
      <c r="C57" s="163"/>
      <c r="D57" s="163">
        <f>'将来負担比率（分子）の構造'!I$51</f>
        <v>437</v>
      </c>
      <c r="E57" s="163"/>
      <c r="F57" s="163"/>
      <c r="G57" s="163">
        <f>'将来負担比率（分子）の構造'!J$51</f>
        <v>351</v>
      </c>
      <c r="H57" s="163"/>
      <c r="I57" s="163"/>
      <c r="J57" s="163">
        <f>'将来負担比率（分子）の構造'!K$51</f>
        <v>321</v>
      </c>
      <c r="K57" s="163"/>
      <c r="L57" s="163"/>
      <c r="M57" s="163">
        <f>'将来負担比率（分子）の構造'!L$51</f>
        <v>302</v>
      </c>
      <c r="N57" s="163"/>
      <c r="O57" s="163"/>
      <c r="P57" s="163">
        <f>'将来負担比率（分子）の構造'!M$51</f>
        <v>294</v>
      </c>
    </row>
    <row r="58" spans="1:16" x14ac:dyDescent="0.15">
      <c r="A58" s="163" t="s">
        <v>41</v>
      </c>
      <c r="B58" s="163"/>
      <c r="C58" s="163"/>
      <c r="D58" s="163">
        <f>'将来負担比率（分子）の構造'!I$50</f>
        <v>1508</v>
      </c>
      <c r="E58" s="163"/>
      <c r="F58" s="163"/>
      <c r="G58" s="163">
        <f>'将来負担比率（分子）の構造'!J$50</f>
        <v>2617</v>
      </c>
      <c r="H58" s="163"/>
      <c r="I58" s="163"/>
      <c r="J58" s="163">
        <f>'将来負担比率（分子）の構造'!K$50</f>
        <v>3323</v>
      </c>
      <c r="K58" s="163"/>
      <c r="L58" s="163"/>
      <c r="M58" s="163">
        <f>'将来負担比率（分子）の構造'!L$50</f>
        <v>3729</v>
      </c>
      <c r="N58" s="163"/>
      <c r="O58" s="163"/>
      <c r="P58" s="163">
        <f>'将来負担比率（分子）の構造'!M$50</f>
        <v>4042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356</v>
      </c>
      <c r="C61" s="163"/>
      <c r="D61" s="163"/>
      <c r="E61" s="163">
        <f>'将来負担比率（分子）の構造'!J$46</f>
        <v>320</v>
      </c>
      <c r="F61" s="163"/>
      <c r="G61" s="163"/>
      <c r="H61" s="163">
        <f>'将来負担比率（分子）の構造'!K$46</f>
        <v>284</v>
      </c>
      <c r="I61" s="163"/>
      <c r="J61" s="163"/>
      <c r="K61" s="163">
        <f>'将来負担比率（分子）の構造'!L$46</f>
        <v>247</v>
      </c>
      <c r="L61" s="163"/>
      <c r="M61" s="163"/>
      <c r="N61" s="163">
        <f>'将来負担比率（分子）の構造'!M$46</f>
        <v>212</v>
      </c>
      <c r="O61" s="163"/>
      <c r="P61" s="163"/>
    </row>
    <row r="62" spans="1:16" x14ac:dyDescent="0.15">
      <c r="A62" s="163" t="s">
        <v>35</v>
      </c>
      <c r="B62" s="163">
        <f>'将来負担比率（分子）の構造'!I$45</f>
        <v>3171</v>
      </c>
      <c r="C62" s="163"/>
      <c r="D62" s="163"/>
      <c r="E62" s="163">
        <f>'将来負担比率（分子）の構造'!J$45</f>
        <v>3115</v>
      </c>
      <c r="F62" s="163"/>
      <c r="G62" s="163"/>
      <c r="H62" s="163">
        <f>'将来負担比率（分子）の構造'!K$45</f>
        <v>3075</v>
      </c>
      <c r="I62" s="163"/>
      <c r="J62" s="163"/>
      <c r="K62" s="163">
        <f>'将来負担比率（分子）の構造'!L$45</f>
        <v>2973</v>
      </c>
      <c r="L62" s="163"/>
      <c r="M62" s="163"/>
      <c r="N62" s="163">
        <f>'将来負担比率（分子）の構造'!M$45</f>
        <v>2805</v>
      </c>
      <c r="O62" s="163"/>
      <c r="P62" s="163"/>
    </row>
    <row r="63" spans="1:16" x14ac:dyDescent="0.15">
      <c r="A63" s="163" t="s">
        <v>34</v>
      </c>
      <c r="B63" s="163">
        <f>'将来負担比率（分子）の構造'!I$44</f>
        <v>486</v>
      </c>
      <c r="C63" s="163"/>
      <c r="D63" s="163"/>
      <c r="E63" s="163">
        <f>'将来負担比率（分子）の構造'!J$44</f>
        <v>546</v>
      </c>
      <c r="F63" s="163"/>
      <c r="G63" s="163"/>
      <c r="H63" s="163">
        <f>'将来負担比率（分子）の構造'!K$44</f>
        <v>567</v>
      </c>
      <c r="I63" s="163"/>
      <c r="J63" s="163"/>
      <c r="K63" s="163">
        <f>'将来負担比率（分子）の構造'!L$44</f>
        <v>597</v>
      </c>
      <c r="L63" s="163"/>
      <c r="M63" s="163"/>
      <c r="N63" s="163">
        <f>'将来負担比率（分子）の構造'!M$44</f>
        <v>713</v>
      </c>
      <c r="O63" s="163"/>
      <c r="P63" s="163"/>
    </row>
    <row r="64" spans="1:16" x14ac:dyDescent="0.15">
      <c r="A64" s="163" t="s">
        <v>33</v>
      </c>
      <c r="B64" s="163">
        <f>'将来負担比率（分子）の構造'!I$43</f>
        <v>10802</v>
      </c>
      <c r="C64" s="163"/>
      <c r="D64" s="163"/>
      <c r="E64" s="163">
        <f>'将来負担比率（分子）の構造'!J$43</f>
        <v>10469</v>
      </c>
      <c r="F64" s="163"/>
      <c r="G64" s="163"/>
      <c r="H64" s="163">
        <f>'将来負担比率（分子）の構造'!K$43</f>
        <v>9938</v>
      </c>
      <c r="I64" s="163"/>
      <c r="J64" s="163"/>
      <c r="K64" s="163">
        <f>'将来負担比率（分子）の構造'!L$43</f>
        <v>9515</v>
      </c>
      <c r="L64" s="163"/>
      <c r="M64" s="163"/>
      <c r="N64" s="163">
        <f>'将来負担比率（分子）の構造'!M$43</f>
        <v>8933</v>
      </c>
      <c r="O64" s="163"/>
      <c r="P64" s="163"/>
    </row>
    <row r="65" spans="1:16" x14ac:dyDescent="0.15">
      <c r="A65" s="163" t="s">
        <v>32</v>
      </c>
      <c r="B65" s="163">
        <f>'将来負担比率（分子）の構造'!I$42</f>
        <v>107</v>
      </c>
      <c r="C65" s="163"/>
      <c r="D65" s="163"/>
      <c r="E65" s="163">
        <f>'将来負担比率（分子）の構造'!J$42</f>
        <v>161</v>
      </c>
      <c r="F65" s="163"/>
      <c r="G65" s="163"/>
      <c r="H65" s="163">
        <f>'将来負担比率（分子）の構造'!K$42</f>
        <v>130</v>
      </c>
      <c r="I65" s="163"/>
      <c r="J65" s="163"/>
      <c r="K65" s="163">
        <f>'将来負担比率（分子）の構造'!L$42</f>
        <v>107</v>
      </c>
      <c r="L65" s="163"/>
      <c r="M65" s="163"/>
      <c r="N65" s="163">
        <f>'将来負担比率（分子）の構造'!M$42</f>
        <v>83</v>
      </c>
      <c r="O65" s="163"/>
      <c r="P65" s="163"/>
    </row>
    <row r="66" spans="1:16" x14ac:dyDescent="0.15">
      <c r="A66" s="163" t="s">
        <v>31</v>
      </c>
      <c r="B66" s="163">
        <f>'将来負担比率（分子）の構造'!I$41</f>
        <v>19746</v>
      </c>
      <c r="C66" s="163"/>
      <c r="D66" s="163"/>
      <c r="E66" s="163">
        <f>'将来負担比率（分子）の構造'!J$41</f>
        <v>19592</v>
      </c>
      <c r="F66" s="163"/>
      <c r="G66" s="163"/>
      <c r="H66" s="163">
        <f>'将来負担比率（分子）の構造'!K$41</f>
        <v>19162</v>
      </c>
      <c r="I66" s="163"/>
      <c r="J66" s="163"/>
      <c r="K66" s="163">
        <f>'将来負担比率（分子）の構造'!L$41</f>
        <v>18989</v>
      </c>
      <c r="L66" s="163"/>
      <c r="M66" s="163"/>
      <c r="N66" s="163">
        <f>'将来負担比率（分子）の構造'!M$41</f>
        <v>19979</v>
      </c>
      <c r="O66" s="163"/>
      <c r="P66" s="163"/>
    </row>
    <row r="67" spans="1:16" x14ac:dyDescent="0.15">
      <c r="A67" s="163" t="s">
        <v>71</v>
      </c>
      <c r="B67" s="163" t="e">
        <f>NA()</f>
        <v>#N/A</v>
      </c>
      <c r="C67" s="163">
        <f>IF(ISNUMBER('将来負担比率（分子）の構造'!I$53), IF('将来負担比率（分子）の構造'!I$53 &lt; 0, 0, '将来負担比率（分子）の構造'!I$53), NA())</f>
        <v>12182</v>
      </c>
      <c r="D67" s="163" t="e">
        <f>NA()</f>
        <v>#N/A</v>
      </c>
      <c r="E67" s="163" t="e">
        <f>NA()</f>
        <v>#N/A</v>
      </c>
      <c r="F67" s="163">
        <f>IF(ISNUMBER('将来負担比率（分子）の構造'!J$53), IF('将来負担比率（分子）の構造'!J$53 &lt; 0, 0, '将来負担比率（分子）の構造'!J$53), NA())</f>
        <v>10473</v>
      </c>
      <c r="G67" s="163" t="e">
        <f>NA()</f>
        <v>#N/A</v>
      </c>
      <c r="H67" s="163" t="e">
        <f>NA()</f>
        <v>#N/A</v>
      </c>
      <c r="I67" s="163">
        <f>IF(ISNUMBER('将来負担比率（分子）の構造'!K$53), IF('将来負担比率（分子）の構造'!K$53 &lt; 0, 0, '将来負担比率（分子）の構造'!K$53), NA())</f>
        <v>9731</v>
      </c>
      <c r="J67" s="163" t="e">
        <f>NA()</f>
        <v>#N/A</v>
      </c>
      <c r="K67" s="163" t="e">
        <f>NA()</f>
        <v>#N/A</v>
      </c>
      <c r="L67" s="163">
        <f>IF(ISNUMBER('将来負担比率（分子）の構造'!L$53), IF('将来負担比率（分子）の構造'!L$53 &lt; 0, 0, '将来負担比率（分子）の構造'!L$53), NA())</f>
        <v>8747</v>
      </c>
      <c r="M67" s="163" t="e">
        <f>NA()</f>
        <v>#N/A</v>
      </c>
      <c r="N67" s="163" t="e">
        <f>NA()</f>
        <v>#N/A</v>
      </c>
      <c r="O67" s="163">
        <f>IF(ISNUMBER('将来負担比率（分子）の構造'!M$53), IF('将来負担比率（分子）の構造'!M$53 &lt; 0, 0, '将来負担比率（分子）の構造'!M$53), NA())</f>
        <v>8996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1309</v>
      </c>
      <c r="C72" s="167">
        <f>基金残高に係る経年分析!G55</f>
        <v>1687</v>
      </c>
      <c r="D72" s="167">
        <f>基金残高に係る経年分析!H55</f>
        <v>1981</v>
      </c>
    </row>
    <row r="73" spans="1:16" x14ac:dyDescent="0.15">
      <c r="A73" s="166" t="s">
        <v>74</v>
      </c>
      <c r="B73" s="167">
        <f>基金残高に係る経年分析!F56</f>
        <v>148</v>
      </c>
      <c r="C73" s="167">
        <f>基金残高に係る経年分析!G56</f>
        <v>190</v>
      </c>
      <c r="D73" s="167">
        <f>基金残高に係る経年分析!H56</f>
        <v>224</v>
      </c>
    </row>
    <row r="74" spans="1:16" x14ac:dyDescent="0.15">
      <c r="A74" s="166" t="s">
        <v>75</v>
      </c>
      <c r="B74" s="167">
        <f>基金残高に係る経年分析!F57</f>
        <v>1788</v>
      </c>
      <c r="C74" s="167">
        <f>基金残高に係る経年分析!G57</f>
        <v>1647</v>
      </c>
      <c r="D74" s="167">
        <f>基金残高に係る経年分析!H57</f>
        <v>1398</v>
      </c>
    </row>
  </sheetData>
  <sheetProtection algorithmName="SHA-512" hashValue="lK3f/TO2O1YXIYgMlpBXcC65WyI4A2Mv937YGzsMHgqCOYy6aZRoKDkSmhjuReiaGoE80z8N3KiGQmqECIihng==" saltValue="j3SGUSR0Uk/K6UniAMEN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3718642</v>
      </c>
      <c r="S5" s="677"/>
      <c r="T5" s="677"/>
      <c r="U5" s="677"/>
      <c r="V5" s="677"/>
      <c r="W5" s="677"/>
      <c r="X5" s="677"/>
      <c r="Y5" s="702"/>
      <c r="Z5" s="715">
        <v>15.9</v>
      </c>
      <c r="AA5" s="715"/>
      <c r="AB5" s="715"/>
      <c r="AC5" s="715"/>
      <c r="AD5" s="716">
        <v>3718642</v>
      </c>
      <c r="AE5" s="716"/>
      <c r="AF5" s="716"/>
      <c r="AG5" s="716"/>
      <c r="AH5" s="716"/>
      <c r="AI5" s="716"/>
      <c r="AJ5" s="716"/>
      <c r="AK5" s="716"/>
      <c r="AL5" s="703">
        <v>37</v>
      </c>
      <c r="AM5" s="685"/>
      <c r="AN5" s="685"/>
      <c r="AO5" s="704"/>
      <c r="AP5" s="679" t="s">
        <v>215</v>
      </c>
      <c r="AQ5" s="680"/>
      <c r="AR5" s="680"/>
      <c r="AS5" s="680"/>
      <c r="AT5" s="680"/>
      <c r="AU5" s="680"/>
      <c r="AV5" s="680"/>
      <c r="AW5" s="680"/>
      <c r="AX5" s="680"/>
      <c r="AY5" s="680"/>
      <c r="AZ5" s="680"/>
      <c r="BA5" s="680"/>
      <c r="BB5" s="680"/>
      <c r="BC5" s="680"/>
      <c r="BD5" s="680"/>
      <c r="BE5" s="680"/>
      <c r="BF5" s="681"/>
      <c r="BG5" s="621">
        <v>3710606</v>
      </c>
      <c r="BH5" s="622"/>
      <c r="BI5" s="622"/>
      <c r="BJ5" s="622"/>
      <c r="BK5" s="622"/>
      <c r="BL5" s="622"/>
      <c r="BM5" s="622"/>
      <c r="BN5" s="623"/>
      <c r="BO5" s="659">
        <v>99.8</v>
      </c>
      <c r="BP5" s="659"/>
      <c r="BQ5" s="659"/>
      <c r="BR5" s="659"/>
      <c r="BS5" s="660">
        <v>74455</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152225</v>
      </c>
      <c r="S6" s="622"/>
      <c r="T6" s="622"/>
      <c r="U6" s="622"/>
      <c r="V6" s="622"/>
      <c r="W6" s="622"/>
      <c r="X6" s="622"/>
      <c r="Y6" s="623"/>
      <c r="Z6" s="659">
        <v>0.6</v>
      </c>
      <c r="AA6" s="659"/>
      <c r="AB6" s="659"/>
      <c r="AC6" s="659"/>
      <c r="AD6" s="660">
        <v>152225</v>
      </c>
      <c r="AE6" s="660"/>
      <c r="AF6" s="660"/>
      <c r="AG6" s="660"/>
      <c r="AH6" s="660"/>
      <c r="AI6" s="660"/>
      <c r="AJ6" s="660"/>
      <c r="AK6" s="660"/>
      <c r="AL6" s="624">
        <v>1.5</v>
      </c>
      <c r="AM6" s="625"/>
      <c r="AN6" s="625"/>
      <c r="AO6" s="661"/>
      <c r="AP6" s="618" t="s">
        <v>220</v>
      </c>
      <c r="AQ6" s="619"/>
      <c r="AR6" s="619"/>
      <c r="AS6" s="619"/>
      <c r="AT6" s="619"/>
      <c r="AU6" s="619"/>
      <c r="AV6" s="619"/>
      <c r="AW6" s="619"/>
      <c r="AX6" s="619"/>
      <c r="AY6" s="619"/>
      <c r="AZ6" s="619"/>
      <c r="BA6" s="619"/>
      <c r="BB6" s="619"/>
      <c r="BC6" s="619"/>
      <c r="BD6" s="619"/>
      <c r="BE6" s="619"/>
      <c r="BF6" s="620"/>
      <c r="BG6" s="621">
        <v>3710606</v>
      </c>
      <c r="BH6" s="622"/>
      <c r="BI6" s="622"/>
      <c r="BJ6" s="622"/>
      <c r="BK6" s="622"/>
      <c r="BL6" s="622"/>
      <c r="BM6" s="622"/>
      <c r="BN6" s="623"/>
      <c r="BO6" s="659">
        <v>99.8</v>
      </c>
      <c r="BP6" s="659"/>
      <c r="BQ6" s="659"/>
      <c r="BR6" s="659"/>
      <c r="BS6" s="660">
        <v>74455</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119432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119432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1081</v>
      </c>
      <c r="S7" s="622"/>
      <c r="T7" s="622"/>
      <c r="U7" s="622"/>
      <c r="V7" s="622"/>
      <c r="W7" s="622"/>
      <c r="X7" s="622"/>
      <c r="Y7" s="623"/>
      <c r="Z7" s="659">
        <v>0</v>
      </c>
      <c r="AA7" s="659"/>
      <c r="AB7" s="659"/>
      <c r="AC7" s="659"/>
      <c r="AD7" s="660">
        <v>1081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1349094</v>
      </c>
      <c r="BH7" s="622"/>
      <c r="BI7" s="622"/>
      <c r="BJ7" s="622"/>
      <c r="BK7" s="622"/>
      <c r="BL7" s="622"/>
      <c r="BM7" s="622"/>
      <c r="BN7" s="623"/>
      <c r="BO7" s="659">
        <v>36.299999999999997</v>
      </c>
      <c r="BP7" s="659"/>
      <c r="BQ7" s="659"/>
      <c r="BR7" s="659"/>
      <c r="BS7" s="660">
        <v>74455</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3713800</v>
      </c>
      <c r="CS7" s="622"/>
      <c r="CT7" s="622"/>
      <c r="CU7" s="622"/>
      <c r="CV7" s="622"/>
      <c r="CW7" s="622"/>
      <c r="CX7" s="622"/>
      <c r="CY7" s="623"/>
      <c r="CZ7" s="659">
        <v>17.100000000000001</v>
      </c>
      <c r="DA7" s="659"/>
      <c r="DB7" s="659"/>
      <c r="DC7" s="659"/>
      <c r="DD7" s="627">
        <v>47542</v>
      </c>
      <c r="DE7" s="622"/>
      <c r="DF7" s="622"/>
      <c r="DG7" s="622"/>
      <c r="DH7" s="622"/>
      <c r="DI7" s="622"/>
      <c r="DJ7" s="622"/>
      <c r="DK7" s="622"/>
      <c r="DL7" s="622"/>
      <c r="DM7" s="622"/>
      <c r="DN7" s="622"/>
      <c r="DO7" s="622"/>
      <c r="DP7" s="623"/>
      <c r="DQ7" s="627">
        <v>3230703</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23520</v>
      </c>
      <c r="S8" s="622"/>
      <c r="T8" s="622"/>
      <c r="U8" s="622"/>
      <c r="V8" s="622"/>
      <c r="W8" s="622"/>
      <c r="X8" s="622"/>
      <c r="Y8" s="623"/>
      <c r="Z8" s="659">
        <v>0.1</v>
      </c>
      <c r="AA8" s="659"/>
      <c r="AB8" s="659"/>
      <c r="AC8" s="659"/>
      <c r="AD8" s="660">
        <v>23520</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48919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5062942</v>
      </c>
      <c r="CS8" s="622"/>
      <c r="CT8" s="622"/>
      <c r="CU8" s="622"/>
      <c r="CV8" s="622"/>
      <c r="CW8" s="622"/>
      <c r="CX8" s="622"/>
      <c r="CY8" s="623"/>
      <c r="CZ8" s="659">
        <v>23.4</v>
      </c>
      <c r="DA8" s="659"/>
      <c r="DB8" s="659"/>
      <c r="DC8" s="659"/>
      <c r="DD8" s="627">
        <v>11737</v>
      </c>
      <c r="DE8" s="622"/>
      <c r="DF8" s="622"/>
      <c r="DG8" s="622"/>
      <c r="DH8" s="622"/>
      <c r="DI8" s="622"/>
      <c r="DJ8" s="622"/>
      <c r="DK8" s="622"/>
      <c r="DL8" s="622"/>
      <c r="DM8" s="622"/>
      <c r="DN8" s="622"/>
      <c r="DO8" s="622"/>
      <c r="DP8" s="623"/>
      <c r="DQ8" s="627">
        <v>3091223</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29152</v>
      </c>
      <c r="S9" s="622"/>
      <c r="T9" s="622"/>
      <c r="U9" s="622"/>
      <c r="V9" s="622"/>
      <c r="W9" s="622"/>
      <c r="X9" s="622"/>
      <c r="Y9" s="623"/>
      <c r="Z9" s="659">
        <v>0.1</v>
      </c>
      <c r="AA9" s="659"/>
      <c r="AB9" s="659"/>
      <c r="AC9" s="659"/>
      <c r="AD9" s="660">
        <v>29152</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957927</v>
      </c>
      <c r="BH9" s="622"/>
      <c r="BI9" s="622"/>
      <c r="BJ9" s="622"/>
      <c r="BK9" s="622"/>
      <c r="BL9" s="622"/>
      <c r="BM9" s="622"/>
      <c r="BN9" s="623"/>
      <c r="BO9" s="659">
        <v>25.8</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1319915</v>
      </c>
      <c r="CS9" s="622"/>
      <c r="CT9" s="622"/>
      <c r="CU9" s="622"/>
      <c r="CV9" s="622"/>
      <c r="CW9" s="622"/>
      <c r="CX9" s="622"/>
      <c r="CY9" s="623"/>
      <c r="CZ9" s="659">
        <v>6.1</v>
      </c>
      <c r="DA9" s="659"/>
      <c r="DB9" s="659"/>
      <c r="DC9" s="659"/>
      <c r="DD9" s="627">
        <v>17031</v>
      </c>
      <c r="DE9" s="622"/>
      <c r="DF9" s="622"/>
      <c r="DG9" s="622"/>
      <c r="DH9" s="622"/>
      <c r="DI9" s="622"/>
      <c r="DJ9" s="622"/>
      <c r="DK9" s="622"/>
      <c r="DL9" s="622"/>
      <c r="DM9" s="622"/>
      <c r="DN9" s="622"/>
      <c r="DO9" s="622"/>
      <c r="DP9" s="623"/>
      <c r="DQ9" s="627">
        <v>1116206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81600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50177</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177</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752836</v>
      </c>
      <c r="S11" s="622"/>
      <c r="T11" s="622"/>
      <c r="U11" s="622"/>
      <c r="V11" s="622"/>
      <c r="W11" s="622"/>
      <c r="X11" s="622"/>
      <c r="Y11" s="623"/>
      <c r="Z11" s="624">
        <v>3.2</v>
      </c>
      <c r="AA11" s="625"/>
      <c r="AB11" s="625"/>
      <c r="AC11" s="626"/>
      <c r="AD11" s="627">
        <v>752836</v>
      </c>
      <c r="AE11" s="622"/>
      <c r="AF11" s="622"/>
      <c r="AG11" s="622"/>
      <c r="AH11" s="622"/>
      <c r="AI11" s="622"/>
      <c r="AJ11" s="622"/>
      <c r="AK11" s="623"/>
      <c r="AL11" s="624">
        <v>7.5</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260648</v>
      </c>
      <c r="BH11" s="622"/>
      <c r="BI11" s="622"/>
      <c r="BJ11" s="622"/>
      <c r="BK11" s="622"/>
      <c r="BL11" s="622"/>
      <c r="BM11" s="622"/>
      <c r="BN11" s="623"/>
      <c r="BO11" s="659">
        <v>7</v>
      </c>
      <c r="BP11" s="659"/>
      <c r="BQ11" s="659"/>
      <c r="BR11" s="659"/>
      <c r="BS11" s="660">
        <v>74455</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1236904</v>
      </c>
      <c r="CS11" s="622"/>
      <c r="CT11" s="622"/>
      <c r="CU11" s="622"/>
      <c r="CV11" s="622"/>
      <c r="CW11" s="622"/>
      <c r="CX11" s="622"/>
      <c r="CY11" s="623"/>
      <c r="CZ11" s="659">
        <v>5.7</v>
      </c>
      <c r="DA11" s="659"/>
      <c r="DB11" s="659"/>
      <c r="DC11" s="659"/>
      <c r="DD11" s="627">
        <v>99810</v>
      </c>
      <c r="DE11" s="622"/>
      <c r="DF11" s="622"/>
      <c r="DG11" s="622"/>
      <c r="DH11" s="622"/>
      <c r="DI11" s="622"/>
      <c r="DJ11" s="622"/>
      <c r="DK11" s="622"/>
      <c r="DL11" s="622"/>
      <c r="DM11" s="622"/>
      <c r="DN11" s="622"/>
      <c r="DO11" s="622"/>
      <c r="DP11" s="623"/>
      <c r="DQ11" s="627">
        <v>821636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39317</v>
      </c>
      <c r="S12" s="622"/>
      <c r="T12" s="622"/>
      <c r="U12" s="622"/>
      <c r="V12" s="622"/>
      <c r="W12" s="622"/>
      <c r="X12" s="622"/>
      <c r="Y12" s="623"/>
      <c r="Z12" s="659">
        <v>0.2</v>
      </c>
      <c r="AA12" s="659"/>
      <c r="AB12" s="659"/>
      <c r="AC12" s="659"/>
      <c r="AD12" s="660">
        <v>39317</v>
      </c>
      <c r="AE12" s="660"/>
      <c r="AF12" s="660"/>
      <c r="AG12" s="660"/>
      <c r="AH12" s="660"/>
      <c r="AI12" s="660"/>
      <c r="AJ12" s="660"/>
      <c r="AK12" s="660"/>
      <c r="AL12" s="624">
        <v>0.4</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2006170</v>
      </c>
      <c r="BH12" s="622"/>
      <c r="BI12" s="622"/>
      <c r="BJ12" s="622"/>
      <c r="BK12" s="622"/>
      <c r="BL12" s="622"/>
      <c r="BM12" s="622"/>
      <c r="BN12" s="623"/>
      <c r="BO12" s="659">
        <v>53.9</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748513</v>
      </c>
      <c r="CS12" s="622"/>
      <c r="CT12" s="622"/>
      <c r="CU12" s="622"/>
      <c r="CV12" s="622"/>
      <c r="CW12" s="622"/>
      <c r="CX12" s="622"/>
      <c r="CY12" s="623"/>
      <c r="CZ12" s="659">
        <v>3.5</v>
      </c>
      <c r="DA12" s="659"/>
      <c r="DB12" s="659"/>
      <c r="DC12" s="659"/>
      <c r="DD12" s="627">
        <v>318204</v>
      </c>
      <c r="DE12" s="622"/>
      <c r="DF12" s="622"/>
      <c r="DG12" s="622"/>
      <c r="DH12" s="622"/>
      <c r="DI12" s="622"/>
      <c r="DJ12" s="622"/>
      <c r="DK12" s="622"/>
      <c r="DL12" s="622"/>
      <c r="DM12" s="622"/>
      <c r="DN12" s="622"/>
      <c r="DO12" s="622"/>
      <c r="DP12" s="623"/>
      <c r="DQ12" s="627">
        <v>308717</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v>2</v>
      </c>
      <c r="S13" s="622"/>
      <c r="T13" s="622"/>
      <c r="U13" s="622"/>
      <c r="V13" s="622"/>
      <c r="W13" s="622"/>
      <c r="X13" s="622"/>
      <c r="Y13" s="623"/>
      <c r="Z13" s="659">
        <v>0</v>
      </c>
      <c r="AA13" s="659"/>
      <c r="AB13" s="659"/>
      <c r="AC13" s="659"/>
      <c r="AD13" s="660">
        <v>2</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1938646</v>
      </c>
      <c r="BH13" s="622"/>
      <c r="BI13" s="622"/>
      <c r="BJ13" s="622"/>
      <c r="BK13" s="622"/>
      <c r="BL13" s="622"/>
      <c r="BM13" s="622"/>
      <c r="BN13" s="623"/>
      <c r="BO13" s="659">
        <v>52.1</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1929996</v>
      </c>
      <c r="CS13" s="622"/>
      <c r="CT13" s="622"/>
      <c r="CU13" s="622"/>
      <c r="CV13" s="622"/>
      <c r="CW13" s="622"/>
      <c r="CX13" s="622"/>
      <c r="CY13" s="623"/>
      <c r="CZ13" s="659">
        <v>8.9</v>
      </c>
      <c r="DA13" s="659"/>
      <c r="DB13" s="659"/>
      <c r="DC13" s="659"/>
      <c r="DD13" s="627">
        <v>594793</v>
      </c>
      <c r="DE13" s="622"/>
      <c r="DF13" s="622"/>
      <c r="DG13" s="622"/>
      <c r="DH13" s="622"/>
      <c r="DI13" s="622"/>
      <c r="DJ13" s="622"/>
      <c r="DK13" s="622"/>
      <c r="DL13" s="622"/>
      <c r="DM13" s="622"/>
      <c r="DN13" s="622"/>
      <c r="DO13" s="622"/>
      <c r="DP13" s="623"/>
      <c r="DQ13" s="627">
        <v>1071596</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123340</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1069064</v>
      </c>
      <c r="CS14" s="622"/>
      <c r="CT14" s="622"/>
      <c r="CU14" s="622"/>
      <c r="CV14" s="622"/>
      <c r="CW14" s="622"/>
      <c r="CX14" s="622"/>
      <c r="CY14" s="623"/>
      <c r="CZ14" s="659">
        <v>4.9000000000000004</v>
      </c>
      <c r="DA14" s="659"/>
      <c r="DB14" s="659"/>
      <c r="DC14" s="659"/>
      <c r="DD14" s="627">
        <v>537718</v>
      </c>
      <c r="DE14" s="622"/>
      <c r="DF14" s="622"/>
      <c r="DG14" s="622"/>
      <c r="DH14" s="622"/>
      <c r="DI14" s="622"/>
      <c r="DJ14" s="622"/>
      <c r="DK14" s="622"/>
      <c r="DL14" s="622"/>
      <c r="DM14" s="622"/>
      <c r="DN14" s="622"/>
      <c r="DO14" s="622"/>
      <c r="DP14" s="623"/>
      <c r="DQ14" s="627">
        <v>530035</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16309</v>
      </c>
      <c r="S15" s="622"/>
      <c r="T15" s="622"/>
      <c r="U15" s="622"/>
      <c r="V15" s="622"/>
      <c r="W15" s="622"/>
      <c r="X15" s="622"/>
      <c r="Y15" s="623"/>
      <c r="Z15" s="659">
        <v>0.1</v>
      </c>
      <c r="AA15" s="659"/>
      <c r="AB15" s="659"/>
      <c r="AC15" s="659"/>
      <c r="AD15" s="660">
        <v>16309</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168926</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4163183</v>
      </c>
      <c r="CS15" s="622"/>
      <c r="CT15" s="622"/>
      <c r="CU15" s="622"/>
      <c r="CV15" s="622"/>
      <c r="CW15" s="622"/>
      <c r="CX15" s="622"/>
      <c r="CY15" s="623"/>
      <c r="CZ15" s="659">
        <v>19.2</v>
      </c>
      <c r="DA15" s="659"/>
      <c r="DB15" s="659"/>
      <c r="DC15" s="659"/>
      <c r="DD15" s="627">
        <v>2647673</v>
      </c>
      <c r="DE15" s="622"/>
      <c r="DF15" s="622"/>
      <c r="DG15" s="622"/>
      <c r="DH15" s="622"/>
      <c r="DI15" s="622"/>
      <c r="DJ15" s="622"/>
      <c r="DK15" s="622"/>
      <c r="DL15" s="622"/>
      <c r="DM15" s="622"/>
      <c r="DN15" s="622"/>
      <c r="DO15" s="622"/>
      <c r="DP15" s="623"/>
      <c r="DQ15" s="627">
        <v>1733880</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70717</v>
      </c>
      <c r="S16" s="622"/>
      <c r="T16" s="622"/>
      <c r="U16" s="622"/>
      <c r="V16" s="622"/>
      <c r="W16" s="622"/>
      <c r="X16" s="622"/>
      <c r="Y16" s="623"/>
      <c r="Z16" s="659">
        <v>0.3</v>
      </c>
      <c r="AA16" s="659"/>
      <c r="AB16" s="659"/>
      <c r="AC16" s="659"/>
      <c r="AD16" s="660">
        <v>70717</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63076</v>
      </c>
      <c r="BH16" s="622"/>
      <c r="BI16" s="622"/>
      <c r="BJ16" s="622"/>
      <c r="BK16" s="622"/>
      <c r="BL16" s="622"/>
      <c r="BM16" s="622"/>
      <c r="BN16" s="623"/>
      <c r="BO16" s="659">
        <v>1.7</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202383</v>
      </c>
      <c r="CS16" s="622"/>
      <c r="CT16" s="622"/>
      <c r="CU16" s="622"/>
      <c r="CV16" s="622"/>
      <c r="CW16" s="622"/>
      <c r="CX16" s="622"/>
      <c r="CY16" s="623"/>
      <c r="CZ16" s="659">
        <v>0.9</v>
      </c>
      <c r="DA16" s="659"/>
      <c r="DB16" s="659"/>
      <c r="DC16" s="659"/>
      <c r="DD16" s="627" t="s">
        <v>122</v>
      </c>
      <c r="DE16" s="622"/>
      <c r="DF16" s="622"/>
      <c r="DG16" s="622"/>
      <c r="DH16" s="622"/>
      <c r="DI16" s="622"/>
      <c r="DJ16" s="622"/>
      <c r="DK16" s="622"/>
      <c r="DL16" s="622"/>
      <c r="DM16" s="622"/>
      <c r="DN16" s="622"/>
      <c r="DO16" s="622"/>
      <c r="DP16" s="623"/>
      <c r="DQ16" s="627">
        <v>32234</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136941</v>
      </c>
      <c r="S17" s="622"/>
      <c r="T17" s="622"/>
      <c r="U17" s="622"/>
      <c r="V17" s="622"/>
      <c r="W17" s="622"/>
      <c r="X17" s="622"/>
      <c r="Y17" s="623"/>
      <c r="Z17" s="659">
        <v>0.6</v>
      </c>
      <c r="AA17" s="659"/>
      <c r="AB17" s="659"/>
      <c r="AC17" s="659"/>
      <c r="AD17" s="660">
        <v>136941</v>
      </c>
      <c r="AE17" s="660"/>
      <c r="AF17" s="660"/>
      <c r="AG17" s="660"/>
      <c r="AH17" s="660"/>
      <c r="AI17" s="660"/>
      <c r="AJ17" s="660"/>
      <c r="AK17" s="660"/>
      <c r="AL17" s="624">
        <v>1.4</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2059293</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1990016</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23650</v>
      </c>
      <c r="S18" s="622"/>
      <c r="T18" s="622"/>
      <c r="U18" s="622"/>
      <c r="V18" s="622"/>
      <c r="W18" s="622"/>
      <c r="X18" s="622"/>
      <c r="Y18" s="623"/>
      <c r="Z18" s="659">
        <v>0.1</v>
      </c>
      <c r="AA18" s="659"/>
      <c r="AB18" s="659"/>
      <c r="AC18" s="659"/>
      <c r="AD18" s="660">
        <v>23650</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111610</v>
      </c>
      <c r="S19" s="622"/>
      <c r="T19" s="622"/>
      <c r="U19" s="622"/>
      <c r="V19" s="622"/>
      <c r="W19" s="622"/>
      <c r="X19" s="622"/>
      <c r="Y19" s="623"/>
      <c r="Z19" s="659">
        <v>0.5</v>
      </c>
      <c r="AA19" s="659"/>
      <c r="AB19" s="659"/>
      <c r="AC19" s="659"/>
      <c r="AD19" s="660">
        <v>111610</v>
      </c>
      <c r="AE19" s="660"/>
      <c r="AF19" s="660"/>
      <c r="AG19" s="660"/>
      <c r="AH19" s="660"/>
      <c r="AI19" s="660"/>
      <c r="AJ19" s="660"/>
      <c r="AK19" s="660"/>
      <c r="AL19" s="624">
        <v>1.1000000000000001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8036</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1681</v>
      </c>
      <c r="S20" s="622"/>
      <c r="T20" s="622"/>
      <c r="U20" s="622"/>
      <c r="V20" s="622"/>
      <c r="W20" s="622"/>
      <c r="X20" s="622"/>
      <c r="Y20" s="623"/>
      <c r="Z20" s="659">
        <v>0</v>
      </c>
      <c r="AA20" s="659"/>
      <c r="AB20" s="659"/>
      <c r="AC20" s="659"/>
      <c r="AD20" s="660">
        <v>1681</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8036</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21675602</v>
      </c>
      <c r="CS20" s="622"/>
      <c r="CT20" s="622"/>
      <c r="CU20" s="622"/>
      <c r="CV20" s="622"/>
      <c r="CW20" s="622"/>
      <c r="CX20" s="622"/>
      <c r="CY20" s="623"/>
      <c r="CZ20" s="659">
        <v>100</v>
      </c>
      <c r="DA20" s="659"/>
      <c r="DB20" s="659"/>
      <c r="DC20" s="659"/>
      <c r="DD20" s="627">
        <v>4274508</v>
      </c>
      <c r="DE20" s="622"/>
      <c r="DF20" s="622"/>
      <c r="DG20" s="622"/>
      <c r="DH20" s="622"/>
      <c r="DI20" s="622"/>
      <c r="DJ20" s="622"/>
      <c r="DK20" s="622"/>
      <c r="DL20" s="622"/>
      <c r="DM20" s="622"/>
      <c r="DN20" s="622"/>
      <c r="DO20" s="622"/>
      <c r="DP20" s="623"/>
      <c r="DQ20" s="627">
        <v>14045855</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5758338</v>
      </c>
      <c r="S21" s="622"/>
      <c r="T21" s="622"/>
      <c r="U21" s="622"/>
      <c r="V21" s="622"/>
      <c r="W21" s="622"/>
      <c r="X21" s="622"/>
      <c r="Y21" s="623"/>
      <c r="Z21" s="659">
        <v>24.5</v>
      </c>
      <c r="AA21" s="659"/>
      <c r="AB21" s="659"/>
      <c r="AC21" s="659"/>
      <c r="AD21" s="660">
        <v>5079270</v>
      </c>
      <c r="AE21" s="660"/>
      <c r="AF21" s="660"/>
      <c r="AG21" s="660"/>
      <c r="AH21" s="660"/>
      <c r="AI21" s="660"/>
      <c r="AJ21" s="660"/>
      <c r="AK21" s="660"/>
      <c r="AL21" s="624">
        <v>50.5</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8036</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5079270</v>
      </c>
      <c r="S22" s="622"/>
      <c r="T22" s="622"/>
      <c r="U22" s="622"/>
      <c r="V22" s="622"/>
      <c r="W22" s="622"/>
      <c r="X22" s="622"/>
      <c r="Y22" s="623"/>
      <c r="Z22" s="659">
        <v>21.7</v>
      </c>
      <c r="AA22" s="659"/>
      <c r="AB22" s="659"/>
      <c r="AC22" s="659"/>
      <c r="AD22" s="660">
        <v>5079270</v>
      </c>
      <c r="AE22" s="660"/>
      <c r="AF22" s="660"/>
      <c r="AG22" s="660"/>
      <c r="AH22" s="660"/>
      <c r="AI22" s="660"/>
      <c r="AJ22" s="660"/>
      <c r="AK22" s="660"/>
      <c r="AL22" s="624">
        <v>50.5</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679047</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21</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7775334</v>
      </c>
      <c r="CS24" s="677"/>
      <c r="CT24" s="677"/>
      <c r="CU24" s="677"/>
      <c r="CV24" s="677"/>
      <c r="CW24" s="677"/>
      <c r="CX24" s="677"/>
      <c r="CY24" s="702"/>
      <c r="CZ24" s="703">
        <v>35.9</v>
      </c>
      <c r="DA24" s="685"/>
      <c r="DB24" s="685"/>
      <c r="DC24" s="705"/>
      <c r="DD24" s="701">
        <v>5797321</v>
      </c>
      <c r="DE24" s="677"/>
      <c r="DF24" s="677"/>
      <c r="DG24" s="677"/>
      <c r="DH24" s="677"/>
      <c r="DI24" s="677"/>
      <c r="DJ24" s="677"/>
      <c r="DK24" s="702"/>
      <c r="DL24" s="701">
        <v>5349429</v>
      </c>
      <c r="DM24" s="677"/>
      <c r="DN24" s="677"/>
      <c r="DO24" s="677"/>
      <c r="DP24" s="677"/>
      <c r="DQ24" s="677"/>
      <c r="DR24" s="677"/>
      <c r="DS24" s="677"/>
      <c r="DT24" s="677"/>
      <c r="DU24" s="677"/>
      <c r="DV24" s="702"/>
      <c r="DW24" s="703">
        <v>53</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10699080</v>
      </c>
      <c r="S25" s="622"/>
      <c r="T25" s="622"/>
      <c r="U25" s="622"/>
      <c r="V25" s="622"/>
      <c r="W25" s="622"/>
      <c r="X25" s="622"/>
      <c r="Y25" s="623"/>
      <c r="Z25" s="659">
        <v>45.6</v>
      </c>
      <c r="AA25" s="659"/>
      <c r="AB25" s="659"/>
      <c r="AC25" s="659"/>
      <c r="AD25" s="660">
        <v>10020012</v>
      </c>
      <c r="AE25" s="660"/>
      <c r="AF25" s="660"/>
      <c r="AG25" s="660"/>
      <c r="AH25" s="660"/>
      <c r="AI25" s="660"/>
      <c r="AJ25" s="660"/>
      <c r="AK25" s="660"/>
      <c r="AL25" s="624">
        <v>99.6</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2831025</v>
      </c>
      <c r="CS25" s="634"/>
      <c r="CT25" s="634"/>
      <c r="CU25" s="634"/>
      <c r="CV25" s="634"/>
      <c r="CW25" s="634"/>
      <c r="CX25" s="634"/>
      <c r="CY25" s="635"/>
      <c r="CZ25" s="624">
        <v>13.1</v>
      </c>
      <c r="DA25" s="636"/>
      <c r="DB25" s="636"/>
      <c r="DC25" s="637"/>
      <c r="DD25" s="627">
        <v>2613229</v>
      </c>
      <c r="DE25" s="634"/>
      <c r="DF25" s="634"/>
      <c r="DG25" s="634"/>
      <c r="DH25" s="634"/>
      <c r="DI25" s="634"/>
      <c r="DJ25" s="634"/>
      <c r="DK25" s="635"/>
      <c r="DL25" s="627">
        <v>2572740</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1546</v>
      </c>
      <c r="S26" s="622"/>
      <c r="T26" s="622"/>
      <c r="U26" s="622"/>
      <c r="V26" s="622"/>
      <c r="W26" s="622"/>
      <c r="X26" s="622"/>
      <c r="Y26" s="623"/>
      <c r="Z26" s="659">
        <v>0</v>
      </c>
      <c r="AA26" s="659"/>
      <c r="AB26" s="659"/>
      <c r="AC26" s="659"/>
      <c r="AD26" s="660">
        <v>1546</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1866009</v>
      </c>
      <c r="CS26" s="622"/>
      <c r="CT26" s="622"/>
      <c r="CU26" s="622"/>
      <c r="CV26" s="622"/>
      <c r="CW26" s="622"/>
      <c r="CX26" s="622"/>
      <c r="CY26" s="623"/>
      <c r="CZ26" s="624">
        <v>8.6</v>
      </c>
      <c r="DA26" s="636"/>
      <c r="DB26" s="636"/>
      <c r="DC26" s="637"/>
      <c r="DD26" s="627">
        <v>1694025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54691</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3718642</v>
      </c>
      <c r="BH27" s="622"/>
      <c r="BI27" s="622"/>
      <c r="BJ27" s="622"/>
      <c r="BK27" s="622"/>
      <c r="BL27" s="622"/>
      <c r="BM27" s="622"/>
      <c r="BN27" s="623"/>
      <c r="BO27" s="659">
        <v>100</v>
      </c>
      <c r="BP27" s="659"/>
      <c r="BQ27" s="659"/>
      <c r="BR27" s="659"/>
      <c r="BS27" s="660">
        <v>74455</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2885016</v>
      </c>
      <c r="CS27" s="634"/>
      <c r="CT27" s="634"/>
      <c r="CU27" s="634"/>
      <c r="CV27" s="634"/>
      <c r="CW27" s="634"/>
      <c r="CX27" s="634"/>
      <c r="CY27" s="635"/>
      <c r="CZ27" s="624">
        <v>13.3</v>
      </c>
      <c r="DA27" s="636"/>
      <c r="DB27" s="636"/>
      <c r="DC27" s="637"/>
      <c r="DD27" s="627">
        <v>1194076</v>
      </c>
      <c r="DE27" s="634"/>
      <c r="DF27" s="634"/>
      <c r="DG27" s="634"/>
      <c r="DH27" s="634"/>
      <c r="DI27" s="634"/>
      <c r="DJ27" s="634"/>
      <c r="DK27" s="635"/>
      <c r="DL27" s="627">
        <v>786673</v>
      </c>
      <c r="DM27" s="634"/>
      <c r="DN27" s="634"/>
      <c r="DO27" s="634"/>
      <c r="DP27" s="634"/>
      <c r="DQ27" s="634"/>
      <c r="DR27" s="634"/>
      <c r="DS27" s="634"/>
      <c r="DT27" s="634"/>
      <c r="DU27" s="634"/>
      <c r="DV27" s="635"/>
      <c r="DW27" s="624">
        <v>7.8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212309</v>
      </c>
      <c r="S28" s="622"/>
      <c r="T28" s="622"/>
      <c r="U28" s="622"/>
      <c r="V28" s="622"/>
      <c r="W28" s="622"/>
      <c r="X28" s="622"/>
      <c r="Y28" s="623"/>
      <c r="Z28" s="659">
        <v>0.9</v>
      </c>
      <c r="AA28" s="659"/>
      <c r="AB28" s="659"/>
      <c r="AC28" s="659"/>
      <c r="AD28" s="660">
        <v>26609</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2059293</v>
      </c>
      <c r="CS28" s="622"/>
      <c r="CT28" s="622"/>
      <c r="CU28" s="622"/>
      <c r="CV28" s="622"/>
      <c r="CW28" s="622"/>
      <c r="CX28" s="622"/>
      <c r="CY28" s="623"/>
      <c r="CZ28" s="624">
        <v>9.5</v>
      </c>
      <c r="DA28" s="636"/>
      <c r="DB28" s="636"/>
      <c r="DC28" s="637"/>
      <c r="DD28" s="627">
        <v>1990016</v>
      </c>
      <c r="DE28" s="622"/>
      <c r="DF28" s="622"/>
      <c r="DG28" s="622"/>
      <c r="DH28" s="622"/>
      <c r="DI28" s="622"/>
      <c r="DJ28" s="622"/>
      <c r="DK28" s="623"/>
      <c r="DL28" s="627">
        <v>1990016</v>
      </c>
      <c r="DM28" s="622"/>
      <c r="DN28" s="622"/>
      <c r="DO28" s="622"/>
      <c r="DP28" s="622"/>
      <c r="DQ28" s="622"/>
      <c r="DR28" s="622"/>
      <c r="DS28" s="622"/>
      <c r="DT28" s="622"/>
      <c r="DU28" s="622"/>
      <c r="DV28" s="623"/>
      <c r="DW28" s="624">
        <v>19.7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75185</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2059286</v>
      </c>
      <c r="CS29" s="634"/>
      <c r="CT29" s="634"/>
      <c r="CU29" s="634"/>
      <c r="CV29" s="634"/>
      <c r="CW29" s="634"/>
      <c r="CX29" s="634"/>
      <c r="CY29" s="635"/>
      <c r="CZ29" s="624">
        <v>9.5</v>
      </c>
      <c r="DA29" s="636"/>
      <c r="DB29" s="636"/>
      <c r="DC29" s="637"/>
      <c r="DD29" s="627">
        <v>1990009</v>
      </c>
      <c r="DE29" s="634"/>
      <c r="DF29" s="634"/>
      <c r="DG29" s="634"/>
      <c r="DH29" s="634"/>
      <c r="DI29" s="634"/>
      <c r="DJ29" s="634"/>
      <c r="DK29" s="635"/>
      <c r="DL29" s="627">
        <v>1990009</v>
      </c>
      <c r="DM29" s="634"/>
      <c r="DN29" s="634"/>
      <c r="DO29" s="634"/>
      <c r="DP29" s="634"/>
      <c r="DQ29" s="634"/>
      <c r="DR29" s="634"/>
      <c r="DS29" s="634"/>
      <c r="DT29" s="634"/>
      <c r="DU29" s="634"/>
      <c r="DV29" s="635"/>
      <c r="DW29" s="624">
        <v>19.7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2770512</v>
      </c>
      <c r="S30" s="622"/>
      <c r="T30" s="622"/>
      <c r="U30" s="622"/>
      <c r="V30" s="622"/>
      <c r="W30" s="622"/>
      <c r="X30" s="622"/>
      <c r="Y30" s="623"/>
      <c r="Z30" s="659">
        <v>11.8</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2003342</v>
      </c>
      <c r="CS30" s="622"/>
      <c r="CT30" s="622"/>
      <c r="CU30" s="622"/>
      <c r="CV30" s="622"/>
      <c r="CW30" s="622"/>
      <c r="CX30" s="622"/>
      <c r="CY30" s="623"/>
      <c r="CZ30" s="624">
        <v>9.1999999999999993</v>
      </c>
      <c r="DA30" s="636"/>
      <c r="DB30" s="636"/>
      <c r="DC30" s="637"/>
      <c r="DD30" s="627">
        <v>1934065</v>
      </c>
      <c r="DE30" s="622"/>
      <c r="DF30" s="622"/>
      <c r="DG30" s="622"/>
      <c r="DH30" s="622"/>
      <c r="DI30" s="622"/>
      <c r="DJ30" s="622"/>
      <c r="DK30" s="623"/>
      <c r="DL30" s="627">
        <v>1934065</v>
      </c>
      <c r="DM30" s="622"/>
      <c r="DN30" s="622"/>
      <c r="DO30" s="622"/>
      <c r="DP30" s="622"/>
      <c r="DQ30" s="622"/>
      <c r="DR30" s="622"/>
      <c r="DS30" s="622"/>
      <c r="DT30" s="622"/>
      <c r="DU30" s="622"/>
      <c r="DV30" s="623"/>
      <c r="DW30" s="624">
        <v>19.2</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99.4</v>
      </c>
      <c r="BH31" s="684"/>
      <c r="BI31" s="684"/>
      <c r="BJ31" s="684"/>
      <c r="BK31" s="684"/>
      <c r="BL31" s="684"/>
      <c r="BM31" s="685">
        <v>97.3</v>
      </c>
      <c r="BN31" s="684"/>
      <c r="BO31" s="684"/>
      <c r="BP31" s="684"/>
      <c r="BQ31" s="686"/>
      <c r="BR31" s="683">
        <v>99.2</v>
      </c>
      <c r="BS31" s="684"/>
      <c r="BT31" s="684"/>
      <c r="BU31" s="684"/>
      <c r="BV31" s="684"/>
      <c r="BW31" s="684"/>
      <c r="BX31" s="685">
        <v>97.1</v>
      </c>
      <c r="BY31" s="684"/>
      <c r="BZ31" s="684"/>
      <c r="CA31" s="684"/>
      <c r="CB31" s="686"/>
      <c r="CD31" s="642"/>
      <c r="CE31" s="643"/>
      <c r="CF31" s="618" t="s">
        <v>299</v>
      </c>
      <c r="CG31" s="619"/>
      <c r="CH31" s="619"/>
      <c r="CI31" s="619"/>
      <c r="CJ31" s="619"/>
      <c r="CK31" s="619"/>
      <c r="CL31" s="619"/>
      <c r="CM31" s="619"/>
      <c r="CN31" s="619"/>
      <c r="CO31" s="619"/>
      <c r="CP31" s="619"/>
      <c r="CQ31" s="620"/>
      <c r="CR31" s="621">
        <v>55944</v>
      </c>
      <c r="CS31" s="634"/>
      <c r="CT31" s="634"/>
      <c r="CU31" s="634"/>
      <c r="CV31" s="634"/>
      <c r="CW31" s="634"/>
      <c r="CX31" s="634"/>
      <c r="CY31" s="635"/>
      <c r="CZ31" s="624">
        <v>0.3</v>
      </c>
      <c r="DA31" s="636"/>
      <c r="DB31" s="636"/>
      <c r="DC31" s="637"/>
      <c r="DD31" s="627">
        <v>55944</v>
      </c>
      <c r="DE31" s="634"/>
      <c r="DF31" s="634"/>
      <c r="DG31" s="634"/>
      <c r="DH31" s="634"/>
      <c r="DI31" s="634"/>
      <c r="DJ31" s="634"/>
      <c r="DK31" s="635"/>
      <c r="DL31" s="627">
        <v>55944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1172843</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99.5</v>
      </c>
      <c r="BH32" s="634"/>
      <c r="BI32" s="634"/>
      <c r="BJ32" s="634"/>
      <c r="BK32" s="634"/>
      <c r="BL32" s="634"/>
      <c r="BM32" s="625">
        <v>98</v>
      </c>
      <c r="BN32" s="634"/>
      <c r="BO32" s="634"/>
      <c r="BP32" s="634"/>
      <c r="BQ32" s="657"/>
      <c r="BR32" s="687">
        <v>99.3</v>
      </c>
      <c r="BS32" s="634"/>
      <c r="BT32" s="634"/>
      <c r="BU32" s="634"/>
      <c r="BV32" s="634"/>
      <c r="BW32" s="634"/>
      <c r="BX32" s="625">
        <v>97.7</v>
      </c>
      <c r="BY32" s="634"/>
      <c r="BZ32" s="634"/>
      <c r="CA32" s="634"/>
      <c r="CB32" s="657"/>
      <c r="CD32" s="644"/>
      <c r="CE32" s="645"/>
      <c r="CF32" s="618" t="s">
        <v>303</v>
      </c>
      <c r="CG32" s="619"/>
      <c r="CH32" s="619"/>
      <c r="CI32" s="619"/>
      <c r="CJ32" s="619"/>
      <c r="CK32" s="619"/>
      <c r="CL32" s="619"/>
      <c r="CM32" s="619"/>
      <c r="CN32" s="619"/>
      <c r="CO32" s="619"/>
      <c r="CP32" s="619"/>
      <c r="CQ32" s="620"/>
      <c r="CR32" s="621">
        <v>7</v>
      </c>
      <c r="CS32" s="622"/>
      <c r="CT32" s="622"/>
      <c r="CU32" s="622"/>
      <c r="CV32" s="622"/>
      <c r="CW32" s="622"/>
      <c r="CX32" s="622"/>
      <c r="CY32" s="623"/>
      <c r="CZ32" s="624">
        <v>0</v>
      </c>
      <c r="DA32" s="636"/>
      <c r="DB32" s="636"/>
      <c r="DC32" s="637"/>
      <c r="DD32" s="627">
        <v>7</v>
      </c>
      <c r="DE32" s="622"/>
      <c r="DF32" s="622"/>
      <c r="DG32" s="622"/>
      <c r="DH32" s="622"/>
      <c r="DI32" s="622"/>
      <c r="DJ32" s="622"/>
      <c r="DK32" s="623"/>
      <c r="DL32" s="627">
        <v>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31652</v>
      </c>
      <c r="S33" s="622"/>
      <c r="T33" s="622"/>
      <c r="U33" s="622"/>
      <c r="V33" s="622"/>
      <c r="W33" s="622"/>
      <c r="X33" s="622"/>
      <c r="Y33" s="623"/>
      <c r="Z33" s="659">
        <v>0.1</v>
      </c>
      <c r="AA33" s="659"/>
      <c r="AB33" s="659"/>
      <c r="AC33" s="659"/>
      <c r="AD33" s="660">
        <v>7290</v>
      </c>
      <c r="AE33" s="660"/>
      <c r="AF33" s="660"/>
      <c r="AG33" s="660"/>
      <c r="AH33" s="660"/>
      <c r="AI33" s="660"/>
      <c r="AJ33" s="660"/>
      <c r="AK33" s="660"/>
      <c r="AL33" s="624">
        <v>0.1</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99.2</v>
      </c>
      <c r="BH33" s="606"/>
      <c r="BI33" s="606"/>
      <c r="BJ33" s="606"/>
      <c r="BK33" s="606"/>
      <c r="BL33" s="606"/>
      <c r="BM33" s="652">
        <v>96.4</v>
      </c>
      <c r="BN33" s="606"/>
      <c r="BO33" s="606"/>
      <c r="BP33" s="606"/>
      <c r="BQ33" s="669"/>
      <c r="BR33" s="682">
        <v>99.1</v>
      </c>
      <c r="BS33" s="606"/>
      <c r="BT33" s="606"/>
      <c r="BU33" s="606"/>
      <c r="BV33" s="606"/>
      <c r="BW33" s="606"/>
      <c r="BX33" s="652">
        <v>96.2</v>
      </c>
      <c r="BY33" s="606"/>
      <c r="BZ33" s="606"/>
      <c r="CA33" s="606"/>
      <c r="CB33" s="669"/>
      <c r="CD33" s="618" t="s">
        <v>306</v>
      </c>
      <c r="CE33" s="619"/>
      <c r="CF33" s="619"/>
      <c r="CG33" s="619"/>
      <c r="CH33" s="619"/>
      <c r="CI33" s="619"/>
      <c r="CJ33" s="619"/>
      <c r="CK33" s="619"/>
      <c r="CL33" s="619"/>
      <c r="CM33" s="619"/>
      <c r="CN33" s="619"/>
      <c r="CO33" s="619"/>
      <c r="CP33" s="619"/>
      <c r="CQ33" s="620"/>
      <c r="CR33" s="621">
        <v>9423377</v>
      </c>
      <c r="CS33" s="634"/>
      <c r="CT33" s="634"/>
      <c r="CU33" s="634"/>
      <c r="CV33" s="634"/>
      <c r="CW33" s="634"/>
      <c r="CX33" s="634"/>
      <c r="CY33" s="635"/>
      <c r="CZ33" s="624">
        <v>43.5</v>
      </c>
      <c r="DA33" s="636"/>
      <c r="DB33" s="636"/>
      <c r="DC33" s="637"/>
      <c r="DD33" s="627">
        <v>7610125</v>
      </c>
      <c r="DE33" s="634"/>
      <c r="DF33" s="634"/>
      <c r="DG33" s="634"/>
      <c r="DH33" s="634"/>
      <c r="DI33" s="634"/>
      <c r="DJ33" s="634"/>
      <c r="DK33" s="635"/>
      <c r="DL33" s="627">
        <v>4156346</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2640157</v>
      </c>
      <c r="S34" s="622"/>
      <c r="T34" s="622"/>
      <c r="U34" s="622"/>
      <c r="V34" s="622"/>
      <c r="W34" s="622"/>
      <c r="X34" s="622"/>
      <c r="Y34" s="623"/>
      <c r="Z34" s="659">
        <v>11.3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2711549</v>
      </c>
      <c r="CS34" s="622"/>
      <c r="CT34" s="622"/>
      <c r="CU34" s="622"/>
      <c r="CV34" s="622"/>
      <c r="CW34" s="622"/>
      <c r="CX34" s="622"/>
      <c r="CY34" s="623"/>
      <c r="CZ34" s="624">
        <v>12.5</v>
      </c>
      <c r="DA34" s="636"/>
      <c r="DB34" s="636"/>
      <c r="DC34" s="637"/>
      <c r="DD34" s="627">
        <v>2098911</v>
      </c>
      <c r="DE34" s="622"/>
      <c r="DF34" s="622"/>
      <c r="DG34" s="622"/>
      <c r="DH34" s="622"/>
      <c r="DI34" s="622"/>
      <c r="DJ34" s="622"/>
      <c r="DK34" s="623"/>
      <c r="DL34" s="627">
        <v>1501350</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1128080</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642757</v>
      </c>
      <c r="CS35" s="634"/>
      <c r="CT35" s="634"/>
      <c r="CU35" s="634"/>
      <c r="CV35" s="634"/>
      <c r="CW35" s="634"/>
      <c r="CX35" s="634"/>
      <c r="CY35" s="635"/>
      <c r="CZ35" s="624">
        <v>3</v>
      </c>
      <c r="DA35" s="636"/>
      <c r="DB35" s="636"/>
      <c r="DC35" s="637"/>
      <c r="DD35" s="627">
        <v>330556</v>
      </c>
      <c r="DE35" s="634"/>
      <c r="DF35" s="634"/>
      <c r="DG35" s="634"/>
      <c r="DH35" s="634"/>
      <c r="DI35" s="634"/>
      <c r="DJ35" s="634"/>
      <c r="DK35" s="635"/>
      <c r="DL35" s="627">
        <v>66794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1278267</v>
      </c>
      <c r="S36" s="622"/>
      <c r="T36" s="622"/>
      <c r="U36" s="622"/>
      <c r="V36" s="622"/>
      <c r="W36" s="622"/>
      <c r="X36" s="622"/>
      <c r="Y36" s="623"/>
      <c r="Z36" s="659">
        <v>5.4</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2104707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109849</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3530316</v>
      </c>
      <c r="CS36" s="622"/>
      <c r="CT36" s="622"/>
      <c r="CU36" s="622"/>
      <c r="CV36" s="622"/>
      <c r="CW36" s="622"/>
      <c r="CX36" s="622"/>
      <c r="CY36" s="623"/>
      <c r="CZ36" s="624">
        <v>16.3</v>
      </c>
      <c r="DA36" s="636"/>
      <c r="DB36" s="636"/>
      <c r="DC36" s="637"/>
      <c r="DD36" s="627">
        <v>2964974</v>
      </c>
      <c r="DE36" s="622"/>
      <c r="DF36" s="622"/>
      <c r="DG36" s="622"/>
      <c r="DH36" s="622"/>
      <c r="DI36" s="622"/>
      <c r="DJ36" s="622"/>
      <c r="DK36" s="623"/>
      <c r="DL36" s="627">
        <v>1585020</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395850</v>
      </c>
      <c r="S37" s="622"/>
      <c r="T37" s="622"/>
      <c r="U37" s="622"/>
      <c r="V37" s="622"/>
      <c r="W37" s="622"/>
      <c r="X37" s="622"/>
      <c r="Y37" s="623"/>
      <c r="Z37" s="659">
        <v>1.7</v>
      </c>
      <c r="AA37" s="659"/>
      <c r="AB37" s="659"/>
      <c r="AC37" s="659"/>
      <c r="AD37" s="660">
        <v>7</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769200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63664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866568</v>
      </c>
      <c r="CS37" s="634"/>
      <c r="CT37" s="634"/>
      <c r="CU37" s="634"/>
      <c r="CV37" s="634"/>
      <c r="CW37" s="634"/>
      <c r="CX37" s="634"/>
      <c r="CY37" s="635"/>
      <c r="CZ37" s="624">
        <v>4</v>
      </c>
      <c r="DA37" s="636"/>
      <c r="DB37" s="636"/>
      <c r="DC37" s="637"/>
      <c r="DD37" s="627">
        <v>866568</v>
      </c>
      <c r="DE37" s="634"/>
      <c r="DF37" s="634"/>
      <c r="DG37" s="634"/>
      <c r="DH37" s="634"/>
      <c r="DI37" s="634"/>
      <c r="DJ37" s="634"/>
      <c r="DK37" s="635"/>
      <c r="DL37" s="627">
        <v>866568</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2999800</v>
      </c>
      <c r="S38" s="622"/>
      <c r="T38" s="622"/>
      <c r="U38" s="622"/>
      <c r="V38" s="622"/>
      <c r="W38" s="622"/>
      <c r="X38" s="622"/>
      <c r="Y38" s="623"/>
      <c r="Z38" s="659">
        <v>12.8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49821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3504</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1283949</v>
      </c>
      <c r="CS38" s="622"/>
      <c r="CT38" s="622"/>
      <c r="CU38" s="622"/>
      <c r="CV38" s="622"/>
      <c r="CW38" s="622"/>
      <c r="CX38" s="622"/>
      <c r="CY38" s="623"/>
      <c r="CZ38" s="624">
        <v>5.9</v>
      </c>
      <c r="DA38" s="636"/>
      <c r="DB38" s="636"/>
      <c r="DC38" s="637"/>
      <c r="DD38" s="627">
        <v>1076593</v>
      </c>
      <c r="DE38" s="622"/>
      <c r="DF38" s="622"/>
      <c r="DG38" s="622"/>
      <c r="DH38" s="622"/>
      <c r="DI38" s="622"/>
      <c r="DJ38" s="622"/>
      <c r="DK38" s="623"/>
      <c r="DL38" s="627">
        <v>1003182</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22771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5109</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1150553</v>
      </c>
      <c r="CS39" s="634"/>
      <c r="CT39" s="634"/>
      <c r="CU39" s="634"/>
      <c r="CV39" s="634"/>
      <c r="CW39" s="634"/>
      <c r="CX39" s="634"/>
      <c r="CY39" s="635"/>
      <c r="CZ39" s="624">
        <v>5.3</v>
      </c>
      <c r="DA39" s="636"/>
      <c r="DB39" s="636"/>
      <c r="DC39" s="637"/>
      <c r="DD39" s="627">
        <v>1139091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31500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19925</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93</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104253</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23459972</v>
      </c>
      <c r="S41" s="646"/>
      <c r="T41" s="646"/>
      <c r="U41" s="646"/>
      <c r="V41" s="646"/>
      <c r="W41" s="646"/>
      <c r="X41" s="646"/>
      <c r="Y41" s="649"/>
      <c r="Z41" s="650">
        <v>100</v>
      </c>
      <c r="AA41" s="650"/>
      <c r="AB41" s="650"/>
      <c r="AC41" s="650"/>
      <c r="AD41" s="651">
        <v>10055464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259387</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983603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452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4476891</v>
      </c>
      <c r="CS42" s="634"/>
      <c r="CT42" s="634"/>
      <c r="CU42" s="634"/>
      <c r="CV42" s="634"/>
      <c r="CW42" s="634"/>
      <c r="CX42" s="634"/>
      <c r="CY42" s="635"/>
      <c r="CZ42" s="624">
        <v>20.7</v>
      </c>
      <c r="DA42" s="636"/>
      <c r="DB42" s="636"/>
      <c r="DC42" s="637"/>
      <c r="DD42" s="627">
        <v>638409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111820</v>
      </c>
      <c r="CS43" s="634"/>
      <c r="CT43" s="634"/>
      <c r="CU43" s="634"/>
      <c r="CV43" s="634"/>
      <c r="CW43" s="634"/>
      <c r="CX43" s="634"/>
      <c r="CY43" s="635"/>
      <c r="CZ43" s="624">
        <v>0.5</v>
      </c>
      <c r="DA43" s="636"/>
      <c r="DB43" s="636"/>
      <c r="DC43" s="637"/>
      <c r="DD43" s="627">
        <v>19326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4274508</v>
      </c>
      <c r="CS44" s="622"/>
      <c r="CT44" s="622"/>
      <c r="CU44" s="622"/>
      <c r="CV44" s="622"/>
      <c r="CW44" s="622"/>
      <c r="CX44" s="622"/>
      <c r="CY44" s="623"/>
      <c r="CZ44" s="624">
        <v>19.7</v>
      </c>
      <c r="DA44" s="625"/>
      <c r="DB44" s="625"/>
      <c r="DC44" s="626"/>
      <c r="DD44" s="627">
        <v>606175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1558681</v>
      </c>
      <c r="CS45" s="634"/>
      <c r="CT45" s="634"/>
      <c r="CU45" s="634"/>
      <c r="CV45" s="634"/>
      <c r="CW45" s="634"/>
      <c r="CX45" s="634"/>
      <c r="CY45" s="635"/>
      <c r="CZ45" s="624">
        <v>7.2</v>
      </c>
      <c r="DA45" s="636"/>
      <c r="DB45" s="636"/>
      <c r="DC45" s="637"/>
      <c r="DD45" s="627">
        <v>146653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2661454</v>
      </c>
      <c r="CS46" s="622"/>
      <c r="CT46" s="622"/>
      <c r="CU46" s="622"/>
      <c r="CV46" s="622"/>
      <c r="CW46" s="622"/>
      <c r="CX46" s="622"/>
      <c r="CY46" s="623"/>
      <c r="CZ46" s="624">
        <v>12.3</v>
      </c>
      <c r="DA46" s="625"/>
      <c r="DB46" s="625"/>
      <c r="DC46" s="626"/>
      <c r="DD46" s="627">
        <v>452936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202383</v>
      </c>
      <c r="CS47" s="634"/>
      <c r="CT47" s="634"/>
      <c r="CU47" s="634"/>
      <c r="CV47" s="634"/>
      <c r="CW47" s="634"/>
      <c r="CX47" s="634"/>
      <c r="CY47" s="635"/>
      <c r="CZ47" s="624">
        <v>0.9</v>
      </c>
      <c r="DA47" s="636"/>
      <c r="DB47" s="636"/>
      <c r="DC47" s="637"/>
      <c r="DD47" s="627">
        <v>32234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21675602</v>
      </c>
      <c r="CS49" s="606"/>
      <c r="CT49" s="606"/>
      <c r="CU49" s="606"/>
      <c r="CV49" s="606"/>
      <c r="CW49" s="606"/>
      <c r="CX49" s="606"/>
      <c r="CY49" s="607"/>
      <c r="CZ49" s="608">
        <v>100</v>
      </c>
      <c r="DA49" s="609"/>
      <c r="DB49" s="609"/>
      <c r="DC49" s="610"/>
      <c r="DD49" s="611">
        <v>14045855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7sOGYvfT82xoqxbkaKadYUwMpK/0b04buIRiw4crNsbhdx+DxYOfQ2f2PYfY8BrqXlS3ypiUusfhbKZ2nKimA==" saltValue="Rz9xAilpL12dCHHax4AF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23567</v>
      </c>
      <c r="R7" s="1103"/>
      <c r="S7" s="1103"/>
      <c r="T7" s="1103"/>
      <c r="U7" s="1103"/>
      <c r="V7" s="1103">
        <v>21806</v>
      </c>
      <c r="W7" s="1103"/>
      <c r="X7" s="1103"/>
      <c r="Y7" s="1103"/>
      <c r="Z7" s="1103"/>
      <c r="AA7" s="1103">
        <v>1762</v>
      </c>
      <c r="AB7" s="1103"/>
      <c r="AC7" s="1103"/>
      <c r="AD7" s="1103"/>
      <c r="AE7" s="1104"/>
      <c r="AF7" s="1105">
        <v>1273</v>
      </c>
      <c r="AG7" s="1106"/>
      <c r="AH7" s="1106"/>
      <c r="AI7" s="1106"/>
      <c r="AJ7" s="1107"/>
      <c r="AK7" s="1108">
        <v>581</v>
      </c>
      <c r="AL7" s="1109"/>
      <c r="AM7" s="1109"/>
      <c r="AN7" s="1109"/>
      <c r="AO7" s="1109"/>
      <c r="AP7" s="1109">
        <v>19979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14</v>
      </c>
      <c r="CI7" s="1097"/>
      <c r="CJ7" s="1097"/>
      <c r="CK7" s="1097"/>
      <c r="CL7" s="1098"/>
      <c r="CM7" s="1096">
        <v>133</v>
      </c>
      <c r="CN7" s="1097"/>
      <c r="CO7" s="1097"/>
      <c r="CP7" s="1097"/>
      <c r="CQ7" s="1098"/>
      <c r="CR7" s="1096">
        <v>96</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v>9</v>
      </c>
      <c r="DM7" s="1097"/>
      <c r="DN7" s="1097"/>
      <c r="DO7" s="1097"/>
      <c r="DP7" s="1098"/>
      <c r="DQ7" s="1096">
        <v>8</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39</v>
      </c>
      <c r="R8" s="1039"/>
      <c r="S8" s="1039"/>
      <c r="T8" s="1039"/>
      <c r="U8" s="1039"/>
      <c r="V8" s="1039">
        <v>38</v>
      </c>
      <c r="W8" s="1039"/>
      <c r="X8" s="1039"/>
      <c r="Y8" s="1039"/>
      <c r="Z8" s="1039"/>
      <c r="AA8" s="1039">
        <f>Q8-V8</f>
        <v>1</v>
      </c>
      <c r="AB8" s="1039"/>
      <c r="AC8" s="1039"/>
      <c r="AD8" s="1039"/>
      <c r="AE8" s="1040"/>
      <c r="AF8" s="1035">
        <v>1</v>
      </c>
      <c r="AG8" s="1036"/>
      <c r="AH8" s="1036"/>
      <c r="AI8" s="1036"/>
      <c r="AJ8" s="1037"/>
      <c r="AK8" s="1080">
        <v>2</v>
      </c>
      <c r="AL8" s="1081"/>
      <c r="AM8" s="1081"/>
      <c r="AN8" s="1081"/>
      <c r="AO8" s="1081"/>
      <c r="AP8" s="1081" t="s">
        <v>556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553</v>
      </c>
      <c r="BT8" s="993"/>
      <c r="BU8" s="993"/>
      <c r="BV8" s="993"/>
      <c r="BW8" s="993"/>
      <c r="BX8" s="993"/>
      <c r="BY8" s="993"/>
      <c r="BZ8" s="993"/>
      <c r="CA8" s="993"/>
      <c r="CB8" s="993"/>
      <c r="CC8" s="993"/>
      <c r="CD8" s="993"/>
      <c r="CE8" s="993"/>
      <c r="CF8" s="993"/>
      <c r="CG8" s="1014"/>
      <c r="CH8" s="989">
        <v>64</v>
      </c>
      <c r="CI8" s="990"/>
      <c r="CJ8" s="990"/>
      <c r="CK8" s="990"/>
      <c r="CL8" s="991"/>
      <c r="CM8" s="989">
        <v>447</v>
      </c>
      <c r="CN8" s="990"/>
      <c r="CO8" s="990"/>
      <c r="CP8" s="990"/>
      <c r="CQ8" s="991"/>
      <c r="CR8" s="989">
        <v>50</v>
      </c>
      <c r="CS8" s="990"/>
      <c r="CT8" s="990"/>
      <c r="CU8" s="990"/>
      <c r="CV8" s="991"/>
      <c r="CW8" s="989" t="s">
        <v>556</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94</v>
      </c>
      <c r="R9" s="1039"/>
      <c r="S9" s="1039"/>
      <c r="T9" s="1039"/>
      <c r="U9" s="1039"/>
      <c r="V9" s="1039">
        <v>73</v>
      </c>
      <c r="W9" s="1039"/>
      <c r="X9" s="1039"/>
      <c r="Y9" s="1039"/>
      <c r="Z9" s="1039"/>
      <c r="AA9" s="1039">
        <f>Q9-V9</f>
        <v>21</v>
      </c>
      <c r="AB9" s="1039"/>
      <c r="AC9" s="1039"/>
      <c r="AD9" s="1039"/>
      <c r="AE9" s="1040"/>
      <c r="AF9" s="1035">
        <v>-122</v>
      </c>
      <c r="AG9" s="1036"/>
      <c r="AH9" s="1036"/>
      <c r="AI9" s="1036"/>
      <c r="AJ9" s="1037"/>
      <c r="AK9" s="1080" t="s">
        <v>556</v>
      </c>
      <c r="AL9" s="1081"/>
      <c r="AM9" s="1081"/>
      <c r="AN9" s="1081"/>
      <c r="AO9" s="1081"/>
      <c r="AP9" s="1081" t="s">
        <v>556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554</v>
      </c>
      <c r="BT9" s="993"/>
      <c r="BU9" s="993"/>
      <c r="BV9" s="993"/>
      <c r="BW9" s="993"/>
      <c r="BX9" s="993"/>
      <c r="BY9" s="993"/>
      <c r="BZ9" s="993"/>
      <c r="CA9" s="993"/>
      <c r="CB9" s="993"/>
      <c r="CC9" s="993"/>
      <c r="CD9" s="993"/>
      <c r="CE9" s="993"/>
      <c r="CF9" s="993"/>
      <c r="CG9" s="1014"/>
      <c r="CH9" s="989">
        <v>-46</v>
      </c>
      <c r="CI9" s="990"/>
      <c r="CJ9" s="990"/>
      <c r="CK9" s="990"/>
      <c r="CL9" s="991"/>
      <c r="CM9" s="989">
        <v>-380</v>
      </c>
      <c r="CN9" s="990"/>
      <c r="CO9" s="990"/>
      <c r="CP9" s="990"/>
      <c r="CQ9" s="991"/>
      <c r="CR9" s="989">
        <v>5</v>
      </c>
      <c r="CS9" s="990"/>
      <c r="CT9" s="990"/>
      <c r="CU9" s="990"/>
      <c r="CV9" s="991"/>
      <c r="CW9" s="989" t="s">
        <v>556</v>
      </c>
      <c r="CX9" s="990"/>
      <c r="CY9" s="990"/>
      <c r="CZ9" s="990"/>
      <c r="DA9" s="991"/>
      <c r="DB9" s="989" t="s">
        <v>556</v>
      </c>
      <c r="DC9" s="990"/>
      <c r="DD9" s="990"/>
      <c r="DE9" s="990"/>
      <c r="DF9" s="991"/>
      <c r="DG9" s="989" t="s">
        <v>556</v>
      </c>
      <c r="DH9" s="990"/>
      <c r="DI9" s="990"/>
      <c r="DJ9" s="990"/>
      <c r="DK9" s="991"/>
      <c r="DL9" s="989">
        <v>227</v>
      </c>
      <c r="DM9" s="990"/>
      <c r="DN9" s="990"/>
      <c r="DO9" s="990"/>
      <c r="DP9" s="991"/>
      <c r="DQ9" s="989">
        <v>204</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555</v>
      </c>
      <c r="BT10" s="993"/>
      <c r="BU10" s="993"/>
      <c r="BV10" s="993"/>
      <c r="BW10" s="993"/>
      <c r="BX10" s="993"/>
      <c r="BY10" s="993"/>
      <c r="BZ10" s="993"/>
      <c r="CA10" s="993"/>
      <c r="CB10" s="993"/>
      <c r="CC10" s="993"/>
      <c r="CD10" s="993"/>
      <c r="CE10" s="993"/>
      <c r="CF10" s="993"/>
      <c r="CG10" s="1014"/>
      <c r="CH10" s="989">
        <v>-15</v>
      </c>
      <c r="CI10" s="990"/>
      <c r="CJ10" s="990"/>
      <c r="CK10" s="990"/>
      <c r="CL10" s="991"/>
      <c r="CM10" s="989">
        <v>-51</v>
      </c>
      <c r="CN10" s="990"/>
      <c r="CO10" s="990"/>
      <c r="CP10" s="990"/>
      <c r="CQ10" s="991"/>
      <c r="CR10" s="989">
        <v>15</v>
      </c>
      <c r="CS10" s="990"/>
      <c r="CT10" s="990"/>
      <c r="CU10" s="990"/>
      <c r="CV10" s="991"/>
      <c r="CW10" s="989" t="s">
        <v>556</v>
      </c>
      <c r="CX10" s="990"/>
      <c r="CY10" s="990"/>
      <c r="CZ10" s="990"/>
      <c r="DA10" s="991"/>
      <c r="DB10" s="989" t="s">
        <v>556</v>
      </c>
      <c r="DC10" s="990"/>
      <c r="DD10" s="990"/>
      <c r="DE10" s="990"/>
      <c r="DF10" s="991"/>
      <c r="DG10" s="989" t="s">
        <v>556</v>
      </c>
      <c r="DH10" s="990"/>
      <c r="DI10" s="990"/>
      <c r="DJ10" s="990"/>
      <c r="DK10" s="991"/>
      <c r="DL10" s="989" t="s">
        <v>556</v>
      </c>
      <c r="DM10" s="990"/>
      <c r="DN10" s="990"/>
      <c r="DO10" s="990"/>
      <c r="DP10" s="991"/>
      <c r="DQ10" s="989" t="s">
        <v>556</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23460</v>
      </c>
      <c r="R23" s="1061"/>
      <c r="S23" s="1061"/>
      <c r="T23" s="1061"/>
      <c r="U23" s="1061"/>
      <c r="V23" s="1061">
        <v>21676</v>
      </c>
      <c r="W23" s="1061"/>
      <c r="X23" s="1061"/>
      <c r="Y23" s="1061"/>
      <c r="Z23" s="1061"/>
      <c r="AA23" s="1061">
        <v>1784</v>
      </c>
      <c r="AB23" s="1061"/>
      <c r="AC23" s="1061"/>
      <c r="AD23" s="1061"/>
      <c r="AE23" s="1068"/>
      <c r="AF23" s="1069">
        <v>1152</v>
      </c>
      <c r="AG23" s="1061"/>
      <c r="AH23" s="1061"/>
      <c r="AI23" s="1061"/>
      <c r="AJ23" s="1070"/>
      <c r="AK23" s="1071"/>
      <c r="AL23" s="1072"/>
      <c r="AM23" s="1072"/>
      <c r="AN23" s="1072"/>
      <c r="AO23" s="1072"/>
      <c r="AP23" s="1061">
        <v>19979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3290</v>
      </c>
      <c r="R28" s="1051"/>
      <c r="S28" s="1051"/>
      <c r="T28" s="1051"/>
      <c r="U28" s="1051"/>
      <c r="V28" s="1051">
        <v>3180</v>
      </c>
      <c r="W28" s="1051"/>
      <c r="X28" s="1051"/>
      <c r="Y28" s="1051"/>
      <c r="Z28" s="1051"/>
      <c r="AA28" s="1051">
        <f>Q28-V28</f>
        <v>110</v>
      </c>
      <c r="AB28" s="1051"/>
      <c r="AC28" s="1051"/>
      <c r="AD28" s="1051"/>
      <c r="AE28" s="1052"/>
      <c r="AF28" s="1053">
        <v>110</v>
      </c>
      <c r="AG28" s="1051"/>
      <c r="AH28" s="1051"/>
      <c r="AI28" s="1051"/>
      <c r="AJ28" s="1054"/>
      <c r="AK28" s="1042">
        <v>259387</v>
      </c>
      <c r="AL28" s="1043"/>
      <c r="AM28" s="1043"/>
      <c r="AN28" s="1043"/>
      <c r="AO28" s="1043"/>
      <c r="AP28" s="1043" t="s">
        <v>556</v>
      </c>
      <c r="AQ28" s="1043"/>
      <c r="AR28" s="1043"/>
      <c r="AS28" s="1043"/>
      <c r="AT28" s="1043"/>
      <c r="AU28" s="1043" t="s">
        <v>556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409</v>
      </c>
      <c r="R29" s="1039"/>
      <c r="S29" s="1039"/>
      <c r="T29" s="1039"/>
      <c r="U29" s="1039"/>
      <c r="V29" s="1039">
        <v>399</v>
      </c>
      <c r="W29" s="1039"/>
      <c r="X29" s="1039"/>
      <c r="Y29" s="1039"/>
      <c r="Z29" s="1039"/>
      <c r="AA29" s="1039">
        <f>Q29-V29</f>
        <v>10</v>
      </c>
      <c r="AB29" s="1039"/>
      <c r="AC29" s="1039"/>
      <c r="AD29" s="1039"/>
      <c r="AE29" s="1040"/>
      <c r="AF29" s="1035">
        <v>10</v>
      </c>
      <c r="AG29" s="1036"/>
      <c r="AH29" s="1036"/>
      <c r="AI29" s="1036"/>
      <c r="AJ29" s="1037"/>
      <c r="AK29" s="980">
        <v>100402</v>
      </c>
      <c r="AL29" s="971"/>
      <c r="AM29" s="971"/>
      <c r="AN29" s="971"/>
      <c r="AO29" s="971"/>
      <c r="AP29" s="971" t="s">
        <v>556</v>
      </c>
      <c r="AQ29" s="971"/>
      <c r="AR29" s="971"/>
      <c r="AS29" s="971"/>
      <c r="AT29" s="971"/>
      <c r="AU29" s="971" t="s">
        <v>556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3811</v>
      </c>
      <c r="R30" s="1039"/>
      <c r="S30" s="1039"/>
      <c r="T30" s="1039"/>
      <c r="U30" s="1039"/>
      <c r="V30" s="1039">
        <v>3666</v>
      </c>
      <c r="W30" s="1039"/>
      <c r="X30" s="1039"/>
      <c r="Y30" s="1039"/>
      <c r="Z30" s="1039"/>
      <c r="AA30" s="1039">
        <f t="shared" ref="AA30:AA36" si="0">Q30-V30</f>
        <v>145</v>
      </c>
      <c r="AB30" s="1039"/>
      <c r="AC30" s="1039"/>
      <c r="AD30" s="1039"/>
      <c r="AE30" s="1040"/>
      <c r="AF30" s="1035">
        <v>145</v>
      </c>
      <c r="AG30" s="1036"/>
      <c r="AH30" s="1036"/>
      <c r="AI30" s="1036"/>
      <c r="AJ30" s="1037"/>
      <c r="AK30" s="980">
        <v>527608</v>
      </c>
      <c r="AL30" s="971"/>
      <c r="AM30" s="971"/>
      <c r="AN30" s="971"/>
      <c r="AO30" s="971"/>
      <c r="AP30" s="971" t="s">
        <v>556</v>
      </c>
      <c r="AQ30" s="971"/>
      <c r="AR30" s="971"/>
      <c r="AS30" s="971"/>
      <c r="AT30" s="971"/>
      <c r="AU30" s="971" t="s">
        <v>556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f>768+352</f>
        <v>1120</v>
      </c>
      <c r="R31" s="1039"/>
      <c r="S31" s="1039"/>
      <c r="T31" s="1039"/>
      <c r="U31" s="1039"/>
      <c r="V31" s="1039">
        <v>890</v>
      </c>
      <c r="W31" s="1039"/>
      <c r="X31" s="1039"/>
      <c r="Y31" s="1039"/>
      <c r="Z31" s="1039"/>
      <c r="AA31" s="1039">
        <f t="shared" si="0"/>
        <v>230</v>
      </c>
      <c r="AB31" s="1039"/>
      <c r="AC31" s="1039"/>
      <c r="AD31" s="1039"/>
      <c r="AE31" s="1040"/>
      <c r="AF31" s="1035">
        <v>219</v>
      </c>
      <c r="AG31" s="1036"/>
      <c r="AH31" s="1036"/>
      <c r="AI31" s="1036"/>
      <c r="AJ31" s="1037"/>
      <c r="AK31" s="980">
        <v>418</v>
      </c>
      <c r="AL31" s="971"/>
      <c r="AM31" s="971"/>
      <c r="AN31" s="971"/>
      <c r="AO31" s="971"/>
      <c r="AP31" s="971">
        <v>7089</v>
      </c>
      <c r="AQ31" s="971"/>
      <c r="AR31" s="971"/>
      <c r="AS31" s="971"/>
      <c r="AT31" s="971"/>
      <c r="AU31" s="971">
        <v>5055</v>
      </c>
      <c r="AV31" s="971"/>
      <c r="AW31" s="971"/>
      <c r="AX31" s="971"/>
      <c r="AY31" s="971"/>
      <c r="AZ31" s="1041" t="s">
        <v>556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675</v>
      </c>
      <c r="R32" s="1039"/>
      <c r="S32" s="1039"/>
      <c r="T32" s="1039"/>
      <c r="U32" s="1039"/>
      <c r="V32" s="1039">
        <v>553</v>
      </c>
      <c r="W32" s="1039"/>
      <c r="X32" s="1039"/>
      <c r="Y32" s="1039"/>
      <c r="Z32" s="1039"/>
      <c r="AA32" s="1039">
        <f t="shared" si="0"/>
        <v>122</v>
      </c>
      <c r="AB32" s="1039"/>
      <c r="AC32" s="1039"/>
      <c r="AD32" s="1039"/>
      <c r="AE32" s="1040"/>
      <c r="AF32" s="1035">
        <v>170</v>
      </c>
      <c r="AG32" s="1036"/>
      <c r="AH32" s="1036"/>
      <c r="AI32" s="1036"/>
      <c r="AJ32" s="1037"/>
      <c r="AK32" s="980">
        <v>325</v>
      </c>
      <c r="AL32" s="971"/>
      <c r="AM32" s="971"/>
      <c r="AN32" s="971"/>
      <c r="AO32" s="971"/>
      <c r="AP32" s="971">
        <v>4226</v>
      </c>
      <c r="AQ32" s="971"/>
      <c r="AR32" s="971"/>
      <c r="AS32" s="971"/>
      <c r="AT32" s="971"/>
      <c r="AU32" s="971">
        <v>3702</v>
      </c>
      <c r="AV32" s="971"/>
      <c r="AW32" s="971"/>
      <c r="AX32" s="971"/>
      <c r="AY32" s="971"/>
      <c r="AZ32" s="1041" t="s">
        <v>556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643</v>
      </c>
      <c r="R33" s="1039"/>
      <c r="S33" s="1039"/>
      <c r="T33" s="1039"/>
      <c r="U33" s="1039"/>
      <c r="V33" s="1039">
        <v>537</v>
      </c>
      <c r="W33" s="1039"/>
      <c r="X33" s="1039"/>
      <c r="Y33" s="1039"/>
      <c r="Z33" s="1039"/>
      <c r="AA33" s="1039">
        <v>105</v>
      </c>
      <c r="AB33" s="1039"/>
      <c r="AC33" s="1039"/>
      <c r="AD33" s="1039"/>
      <c r="AE33" s="1040"/>
      <c r="AF33" s="1035">
        <v>752</v>
      </c>
      <c r="AG33" s="1036"/>
      <c r="AH33" s="1036"/>
      <c r="AI33" s="1036"/>
      <c r="AJ33" s="1037"/>
      <c r="AK33" s="980">
        <v>0</v>
      </c>
      <c r="AL33" s="971"/>
      <c r="AM33" s="971"/>
      <c r="AN33" s="971"/>
      <c r="AO33" s="971"/>
      <c r="AP33" s="971">
        <v>2226</v>
      </c>
      <c r="AQ33" s="971"/>
      <c r="AR33" s="971"/>
      <c r="AS33" s="971"/>
      <c r="AT33" s="971"/>
      <c r="AU33" s="971">
        <v>60</v>
      </c>
      <c r="AV33" s="971"/>
      <c r="AW33" s="971"/>
      <c r="AX33" s="971"/>
      <c r="AY33" s="971"/>
      <c r="AZ33" s="1041" t="s">
        <v>556</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198</v>
      </c>
      <c r="R34" s="1039"/>
      <c r="S34" s="1039"/>
      <c r="T34" s="1039"/>
      <c r="U34" s="1039"/>
      <c r="V34" s="1039">
        <v>166</v>
      </c>
      <c r="W34" s="1039"/>
      <c r="X34" s="1039"/>
      <c r="Y34" s="1039"/>
      <c r="Z34" s="1039"/>
      <c r="AA34" s="1039">
        <f t="shared" si="0"/>
        <v>32</v>
      </c>
      <c r="AB34" s="1039"/>
      <c r="AC34" s="1039"/>
      <c r="AD34" s="1039"/>
      <c r="AE34" s="1040"/>
      <c r="AF34" s="1035">
        <v>85</v>
      </c>
      <c r="AG34" s="1036"/>
      <c r="AH34" s="1036"/>
      <c r="AI34" s="1036"/>
      <c r="AJ34" s="1037"/>
      <c r="AK34" s="980">
        <v>17</v>
      </c>
      <c r="AL34" s="971"/>
      <c r="AM34" s="971"/>
      <c r="AN34" s="971"/>
      <c r="AO34" s="971"/>
      <c r="AP34" s="971">
        <v>415</v>
      </c>
      <c r="AQ34" s="971"/>
      <c r="AR34" s="971"/>
      <c r="AS34" s="971"/>
      <c r="AT34" s="971"/>
      <c r="AU34" s="971">
        <v>114</v>
      </c>
      <c r="AV34" s="971"/>
      <c r="AW34" s="971"/>
      <c r="AX34" s="971"/>
      <c r="AY34" s="971"/>
      <c r="AZ34" s="1041" t="s">
        <v>556</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12</v>
      </c>
      <c r="R35" s="1039"/>
      <c r="S35" s="1039"/>
      <c r="T35" s="1039"/>
      <c r="U35" s="1039"/>
      <c r="V35" s="1039">
        <v>10</v>
      </c>
      <c r="W35" s="1039"/>
      <c r="X35" s="1039"/>
      <c r="Y35" s="1039"/>
      <c r="Z35" s="1039"/>
      <c r="AA35" s="1039">
        <f t="shared" si="0"/>
        <v>2</v>
      </c>
      <c r="AB35" s="1039"/>
      <c r="AC35" s="1039"/>
      <c r="AD35" s="1039"/>
      <c r="AE35" s="1040"/>
      <c r="AF35" s="1035">
        <v>15</v>
      </c>
      <c r="AG35" s="1036"/>
      <c r="AH35" s="1036"/>
      <c r="AI35" s="1036"/>
      <c r="AJ35" s="1037"/>
      <c r="AK35" s="980">
        <v>0</v>
      </c>
      <c r="AL35" s="971"/>
      <c r="AM35" s="971"/>
      <c r="AN35" s="971"/>
      <c r="AO35" s="971"/>
      <c r="AP35" s="971">
        <v>1</v>
      </c>
      <c r="AQ35" s="971"/>
      <c r="AR35" s="971"/>
      <c r="AS35" s="971"/>
      <c r="AT35" s="971"/>
      <c r="AU35" s="971">
        <v>1</v>
      </c>
      <c r="AV35" s="971"/>
      <c r="AW35" s="971"/>
      <c r="AX35" s="971"/>
      <c r="AY35" s="971"/>
      <c r="AZ35" s="1041" t="s">
        <v>556</v>
      </c>
      <c r="BA35" s="1041"/>
      <c r="BB35" s="1041"/>
      <c r="BC35" s="1041"/>
      <c r="BD35" s="1041"/>
      <c r="BE35" s="972" t="s">
        <v>393</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187</v>
      </c>
      <c r="R36" s="1039"/>
      <c r="S36" s="1039"/>
      <c r="T36" s="1039"/>
      <c r="U36" s="1039"/>
      <c r="V36" s="1039">
        <v>187</v>
      </c>
      <c r="W36" s="1039"/>
      <c r="X36" s="1039"/>
      <c r="Y36" s="1039"/>
      <c r="Z36" s="1039"/>
      <c r="AA36" s="1039">
        <f t="shared" si="0"/>
        <v>0</v>
      </c>
      <c r="AB36" s="1039"/>
      <c r="AC36" s="1039"/>
      <c r="AD36" s="1039"/>
      <c r="AE36" s="1040"/>
      <c r="AF36" s="1035">
        <v>1</v>
      </c>
      <c r="AG36" s="1036"/>
      <c r="AH36" s="1036"/>
      <c r="AI36" s="1036"/>
      <c r="AJ36" s="1037"/>
      <c r="AK36" s="980">
        <v>15</v>
      </c>
      <c r="AL36" s="971"/>
      <c r="AM36" s="971"/>
      <c r="AN36" s="971"/>
      <c r="AO36" s="971"/>
      <c r="AP36" s="971">
        <v>21</v>
      </c>
      <c r="AQ36" s="971"/>
      <c r="AR36" s="971"/>
      <c r="AS36" s="971"/>
      <c r="AT36" s="971"/>
      <c r="AU36" s="971">
        <v>2</v>
      </c>
      <c r="AV36" s="971"/>
      <c r="AW36" s="971"/>
      <c r="AX36" s="971"/>
      <c r="AY36" s="971"/>
      <c r="AZ36" s="1041" t="s">
        <v>556</v>
      </c>
      <c r="BA36" s="1041"/>
      <c r="BB36" s="1041"/>
      <c r="BC36" s="1041"/>
      <c r="BD36" s="1041"/>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1505</v>
      </c>
      <c r="AG63" s="959"/>
      <c r="AH63" s="959"/>
      <c r="AI63" s="959"/>
      <c r="AJ63" s="1022"/>
      <c r="AK63" s="1023"/>
      <c r="AL63" s="963"/>
      <c r="AM63" s="963"/>
      <c r="AN63" s="963"/>
      <c r="AO63" s="963"/>
      <c r="AP63" s="959">
        <v>13978</v>
      </c>
      <c r="AQ63" s="959"/>
      <c r="AR63" s="959"/>
      <c r="AS63" s="959"/>
      <c r="AT63" s="959"/>
      <c r="AU63" s="959">
        <v>8933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562</v>
      </c>
      <c r="C68" s="986"/>
      <c r="D68" s="986"/>
      <c r="E68" s="986"/>
      <c r="F68" s="986"/>
      <c r="G68" s="986"/>
      <c r="H68" s="986"/>
      <c r="I68" s="986"/>
      <c r="J68" s="986"/>
      <c r="K68" s="986"/>
      <c r="L68" s="986"/>
      <c r="M68" s="986"/>
      <c r="N68" s="986"/>
      <c r="O68" s="986"/>
      <c r="P68" s="987"/>
      <c r="Q68" s="988">
        <v>1174</v>
      </c>
      <c r="R68" s="982"/>
      <c r="S68" s="982"/>
      <c r="T68" s="982"/>
      <c r="U68" s="982"/>
      <c r="V68" s="982">
        <v>973</v>
      </c>
      <c r="W68" s="982"/>
      <c r="X68" s="982"/>
      <c r="Y68" s="982"/>
      <c r="Z68" s="982"/>
      <c r="AA68" s="982">
        <v>201</v>
      </c>
      <c r="AB68" s="982"/>
      <c r="AC68" s="982"/>
      <c r="AD68" s="982"/>
      <c r="AE68" s="982"/>
      <c r="AF68" s="982">
        <v>201</v>
      </c>
      <c r="AG68" s="982"/>
      <c r="AH68" s="982"/>
      <c r="AI68" s="982"/>
      <c r="AJ68" s="982"/>
      <c r="AK68" s="982" t="s">
        <v>556</v>
      </c>
      <c r="AL68" s="982"/>
      <c r="AM68" s="982"/>
      <c r="AN68" s="982"/>
      <c r="AO68" s="982"/>
      <c r="AP68" s="982">
        <v>1672</v>
      </c>
      <c r="AQ68" s="982"/>
      <c r="AR68" s="982"/>
      <c r="AS68" s="982"/>
      <c r="AT68" s="982"/>
      <c r="AU68" s="982">
        <v>60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563</v>
      </c>
      <c r="C69" s="975"/>
      <c r="D69" s="975"/>
      <c r="E69" s="975"/>
      <c r="F69" s="975"/>
      <c r="G69" s="975"/>
      <c r="H69" s="975"/>
      <c r="I69" s="975"/>
      <c r="J69" s="975"/>
      <c r="K69" s="975"/>
      <c r="L69" s="975"/>
      <c r="M69" s="975"/>
      <c r="N69" s="975"/>
      <c r="O69" s="975"/>
      <c r="P69" s="976"/>
      <c r="Q69" s="977">
        <v>476</v>
      </c>
      <c r="R69" s="971"/>
      <c r="S69" s="971"/>
      <c r="T69" s="971"/>
      <c r="U69" s="971"/>
      <c r="V69" s="971">
        <v>472</v>
      </c>
      <c r="W69" s="971"/>
      <c r="X69" s="971"/>
      <c r="Y69" s="971"/>
      <c r="Z69" s="971"/>
      <c r="AA69" s="971">
        <v>4</v>
      </c>
      <c r="AB69" s="971"/>
      <c r="AC69" s="971"/>
      <c r="AD69" s="971"/>
      <c r="AE69" s="971"/>
      <c r="AF69" s="971">
        <v>4</v>
      </c>
      <c r="AG69" s="971"/>
      <c r="AH69" s="971"/>
      <c r="AI69" s="971"/>
      <c r="AJ69" s="971"/>
      <c r="AK69" s="971">
        <v>6</v>
      </c>
      <c r="AL69" s="971"/>
      <c r="AM69" s="971"/>
      <c r="AN69" s="971"/>
      <c r="AO69" s="971"/>
      <c r="AP69" s="971">
        <v>142</v>
      </c>
      <c r="AQ69" s="971"/>
      <c r="AR69" s="971"/>
      <c r="AS69" s="971"/>
      <c r="AT69" s="971"/>
      <c r="AU69" s="971">
        <v>13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564</v>
      </c>
      <c r="C70" s="975"/>
      <c r="D70" s="975"/>
      <c r="E70" s="975"/>
      <c r="F70" s="975"/>
      <c r="G70" s="975"/>
      <c r="H70" s="975"/>
      <c r="I70" s="975"/>
      <c r="J70" s="975"/>
      <c r="K70" s="975"/>
      <c r="L70" s="975"/>
      <c r="M70" s="975"/>
      <c r="N70" s="975"/>
      <c r="O70" s="975"/>
      <c r="P70" s="976"/>
      <c r="Q70" s="977">
        <v>93</v>
      </c>
      <c r="R70" s="971"/>
      <c r="S70" s="971"/>
      <c r="T70" s="971"/>
      <c r="U70" s="971"/>
      <c r="V70" s="971">
        <v>82</v>
      </c>
      <c r="W70" s="971"/>
      <c r="X70" s="971"/>
      <c r="Y70" s="971"/>
      <c r="Z70" s="971"/>
      <c r="AA70" s="971">
        <v>11</v>
      </c>
      <c r="AB70" s="971"/>
      <c r="AC70" s="971"/>
      <c r="AD70" s="971"/>
      <c r="AE70" s="971"/>
      <c r="AF70" s="971">
        <v>11</v>
      </c>
      <c r="AG70" s="971"/>
      <c r="AH70" s="971"/>
      <c r="AI70" s="971"/>
      <c r="AJ70" s="971"/>
      <c r="AK70" s="971" t="s">
        <v>492</v>
      </c>
      <c r="AL70" s="971"/>
      <c r="AM70" s="971"/>
      <c r="AN70" s="971"/>
      <c r="AO70" s="971"/>
      <c r="AP70" s="971" t="s">
        <v>492</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565</v>
      </c>
      <c r="C71" s="975"/>
      <c r="D71" s="975"/>
      <c r="E71" s="975"/>
      <c r="F71" s="975"/>
      <c r="G71" s="975"/>
      <c r="H71" s="975"/>
      <c r="I71" s="975"/>
      <c r="J71" s="975"/>
      <c r="K71" s="975"/>
      <c r="L71" s="975"/>
      <c r="M71" s="975"/>
      <c r="N71" s="975"/>
      <c r="O71" s="975"/>
      <c r="P71" s="976"/>
      <c r="Q71" s="977">
        <v>3225</v>
      </c>
      <c r="R71" s="971"/>
      <c r="S71" s="971"/>
      <c r="T71" s="971"/>
      <c r="U71" s="971"/>
      <c r="V71" s="971">
        <v>3068</v>
      </c>
      <c r="W71" s="971"/>
      <c r="X71" s="971"/>
      <c r="Y71" s="971"/>
      <c r="Z71" s="971"/>
      <c r="AA71" s="971">
        <v>157</v>
      </c>
      <c r="AB71" s="971"/>
      <c r="AC71" s="971"/>
      <c r="AD71" s="971"/>
      <c r="AE71" s="971"/>
      <c r="AF71" s="971">
        <v>157</v>
      </c>
      <c r="AG71" s="971"/>
      <c r="AH71" s="971"/>
      <c r="AI71" s="971"/>
      <c r="AJ71" s="971"/>
      <c r="AK71" s="971" t="s">
        <v>492</v>
      </c>
      <c r="AL71" s="971"/>
      <c r="AM71" s="971"/>
      <c r="AN71" s="971"/>
      <c r="AO71" s="971"/>
      <c r="AP71" s="971">
        <v>2913</v>
      </c>
      <c r="AQ71" s="971"/>
      <c r="AR71" s="971"/>
      <c r="AS71" s="971"/>
      <c r="AT71" s="971"/>
      <c r="AU71" s="971">
        <v>516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566</v>
      </c>
      <c r="C72" s="975"/>
      <c r="D72" s="975"/>
      <c r="E72" s="975"/>
      <c r="F72" s="975"/>
      <c r="G72" s="975"/>
      <c r="H72" s="975"/>
      <c r="I72" s="975"/>
      <c r="J72" s="975"/>
      <c r="K72" s="975"/>
      <c r="L72" s="975"/>
      <c r="M72" s="975"/>
      <c r="N72" s="975"/>
      <c r="O72" s="975"/>
      <c r="P72" s="976"/>
      <c r="Q72" s="977">
        <v>1742</v>
      </c>
      <c r="R72" s="971"/>
      <c r="S72" s="971"/>
      <c r="T72" s="971"/>
      <c r="U72" s="971"/>
      <c r="V72" s="971">
        <v>1468</v>
      </c>
      <c r="W72" s="971"/>
      <c r="X72" s="971"/>
      <c r="Y72" s="971"/>
      <c r="Z72" s="971"/>
      <c r="AA72" s="971">
        <v>274</v>
      </c>
      <c r="AB72" s="971"/>
      <c r="AC72" s="971"/>
      <c r="AD72" s="971"/>
      <c r="AE72" s="971"/>
      <c r="AF72" s="971">
        <v>274</v>
      </c>
      <c r="AG72" s="971"/>
      <c r="AH72" s="971"/>
      <c r="AI72" s="971"/>
      <c r="AJ72" s="971"/>
      <c r="AK72" s="971" t="s">
        <v>492</v>
      </c>
      <c r="AL72" s="971"/>
      <c r="AM72" s="971"/>
      <c r="AN72" s="971"/>
      <c r="AO72" s="971"/>
      <c r="AP72" s="971">
        <v>596</v>
      </c>
      <c r="AQ72" s="971"/>
      <c r="AR72" s="971"/>
      <c r="AS72" s="971"/>
      <c r="AT72" s="971"/>
      <c r="AU72" s="971">
        <v>124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567</v>
      </c>
      <c r="C73" s="975"/>
      <c r="D73" s="975"/>
      <c r="E73" s="975"/>
      <c r="F73" s="975"/>
      <c r="G73" s="975"/>
      <c r="H73" s="975"/>
      <c r="I73" s="975"/>
      <c r="J73" s="975"/>
      <c r="K73" s="975"/>
      <c r="L73" s="975"/>
      <c r="M73" s="975"/>
      <c r="N73" s="975"/>
      <c r="O73" s="975"/>
      <c r="P73" s="976"/>
      <c r="Q73" s="977">
        <v>16</v>
      </c>
      <c r="R73" s="971"/>
      <c r="S73" s="971"/>
      <c r="T73" s="971"/>
      <c r="U73" s="971"/>
      <c r="V73" s="971">
        <v>16</v>
      </c>
      <c r="W73" s="971"/>
      <c r="X73" s="971"/>
      <c r="Y73" s="971"/>
      <c r="Z73" s="971"/>
      <c r="AA73" s="971">
        <v>0</v>
      </c>
      <c r="AB73" s="971"/>
      <c r="AC73" s="971"/>
      <c r="AD73" s="971"/>
      <c r="AE73" s="971"/>
      <c r="AF73" s="971">
        <v>0</v>
      </c>
      <c r="AG73" s="971"/>
      <c r="AH73" s="971"/>
      <c r="AI73" s="971"/>
      <c r="AJ73" s="971"/>
      <c r="AK73" s="971" t="s">
        <v>492</v>
      </c>
      <c r="AL73" s="971"/>
      <c r="AM73" s="971"/>
      <c r="AN73" s="971"/>
      <c r="AO73" s="971"/>
      <c r="AP73" s="971" t="s">
        <v>492</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568</v>
      </c>
      <c r="C74" s="975"/>
      <c r="D74" s="975"/>
      <c r="E74" s="975"/>
      <c r="F74" s="975"/>
      <c r="G74" s="975"/>
      <c r="H74" s="975"/>
      <c r="I74" s="975"/>
      <c r="J74" s="975"/>
      <c r="K74" s="975"/>
      <c r="L74" s="975"/>
      <c r="M74" s="975"/>
      <c r="N74" s="975"/>
      <c r="O74" s="975"/>
      <c r="P74" s="976"/>
      <c r="Q74" s="977">
        <v>42</v>
      </c>
      <c r="R74" s="971"/>
      <c r="S74" s="971"/>
      <c r="T74" s="971"/>
      <c r="U74" s="971"/>
      <c r="V74" s="971">
        <v>34</v>
      </c>
      <c r="W74" s="971"/>
      <c r="X74" s="971"/>
      <c r="Y74" s="971"/>
      <c r="Z74" s="971"/>
      <c r="AA74" s="971">
        <v>8</v>
      </c>
      <c r="AB74" s="971"/>
      <c r="AC74" s="971"/>
      <c r="AD74" s="971"/>
      <c r="AE74" s="971"/>
      <c r="AF74" s="971">
        <v>8</v>
      </c>
      <c r="AG74" s="971"/>
      <c r="AH74" s="971"/>
      <c r="AI74" s="971"/>
      <c r="AJ74" s="971"/>
      <c r="AK74" s="971" t="s">
        <v>492</v>
      </c>
      <c r="AL74" s="971"/>
      <c r="AM74" s="971"/>
      <c r="AN74" s="971"/>
      <c r="AO74" s="971"/>
      <c r="AP74" s="971" t="s">
        <v>492</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569</v>
      </c>
      <c r="C75" s="975"/>
      <c r="D75" s="975"/>
      <c r="E75" s="975"/>
      <c r="F75" s="975"/>
      <c r="G75" s="975"/>
      <c r="H75" s="975"/>
      <c r="I75" s="975"/>
      <c r="J75" s="975"/>
      <c r="K75" s="975"/>
      <c r="L75" s="975"/>
      <c r="M75" s="975"/>
      <c r="N75" s="975"/>
      <c r="O75" s="975"/>
      <c r="P75" s="976"/>
      <c r="Q75" s="978">
        <v>483</v>
      </c>
      <c r="R75" s="979"/>
      <c r="S75" s="979"/>
      <c r="T75" s="979"/>
      <c r="U75" s="980"/>
      <c r="V75" s="981">
        <v>397</v>
      </c>
      <c r="W75" s="979"/>
      <c r="X75" s="979"/>
      <c r="Y75" s="979"/>
      <c r="Z75" s="980"/>
      <c r="AA75" s="971">
        <v>87</v>
      </c>
      <c r="AB75" s="971"/>
      <c r="AC75" s="971"/>
      <c r="AD75" s="971"/>
      <c r="AE75" s="971"/>
      <c r="AF75" s="981">
        <v>87</v>
      </c>
      <c r="AG75" s="979"/>
      <c r="AH75" s="979"/>
      <c r="AI75" s="979"/>
      <c r="AJ75" s="980"/>
      <c r="AK75" s="981">
        <v>93</v>
      </c>
      <c r="AL75" s="979"/>
      <c r="AM75" s="979"/>
      <c r="AN75" s="979"/>
      <c r="AO75" s="980"/>
      <c r="AP75" s="981" t="s">
        <v>492</v>
      </c>
      <c r="AQ75" s="979"/>
      <c r="AR75" s="979"/>
      <c r="AS75" s="979"/>
      <c r="AT75" s="980"/>
      <c r="AU75" s="971" t="s">
        <v>556</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570</v>
      </c>
      <c r="C76" s="975"/>
      <c r="D76" s="975"/>
      <c r="E76" s="975"/>
      <c r="F76" s="975"/>
      <c r="G76" s="975"/>
      <c r="H76" s="975"/>
      <c r="I76" s="975"/>
      <c r="J76" s="975"/>
      <c r="K76" s="975"/>
      <c r="L76" s="975"/>
      <c r="M76" s="975"/>
      <c r="N76" s="975"/>
      <c r="O76" s="975"/>
      <c r="P76" s="976"/>
      <c r="Q76" s="978">
        <v>5552</v>
      </c>
      <c r="R76" s="979"/>
      <c r="S76" s="979"/>
      <c r="T76" s="979"/>
      <c r="U76" s="980"/>
      <c r="V76" s="981">
        <v>4641</v>
      </c>
      <c r="W76" s="979"/>
      <c r="X76" s="979"/>
      <c r="Y76" s="979"/>
      <c r="Z76" s="980"/>
      <c r="AA76" s="971">
        <v>912</v>
      </c>
      <c r="AB76" s="971"/>
      <c r="AC76" s="971"/>
      <c r="AD76" s="971"/>
      <c r="AE76" s="971"/>
      <c r="AF76" s="981">
        <v>912</v>
      </c>
      <c r="AG76" s="979"/>
      <c r="AH76" s="979"/>
      <c r="AI76" s="979"/>
      <c r="AJ76" s="980"/>
      <c r="AK76" s="981">
        <v>0</v>
      </c>
      <c r="AL76" s="979"/>
      <c r="AM76" s="979"/>
      <c r="AN76" s="979"/>
      <c r="AO76" s="980"/>
      <c r="AP76" s="981" t="s">
        <v>492</v>
      </c>
      <c r="AQ76" s="979"/>
      <c r="AR76" s="979"/>
      <c r="AS76" s="979"/>
      <c r="AT76" s="980"/>
      <c r="AU76" s="971" t="s">
        <v>556</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571</v>
      </c>
      <c r="C77" s="975"/>
      <c r="D77" s="975"/>
      <c r="E77" s="975"/>
      <c r="F77" s="975"/>
      <c r="G77" s="975"/>
      <c r="H77" s="975"/>
      <c r="I77" s="975"/>
      <c r="J77" s="975"/>
      <c r="K77" s="975"/>
      <c r="L77" s="975"/>
      <c r="M77" s="975"/>
      <c r="N77" s="975"/>
      <c r="O77" s="975"/>
      <c r="P77" s="976"/>
      <c r="Q77" s="978">
        <v>1491</v>
      </c>
      <c r="R77" s="979"/>
      <c r="S77" s="979"/>
      <c r="T77" s="979"/>
      <c r="U77" s="980"/>
      <c r="V77" s="981">
        <v>1487</v>
      </c>
      <c r="W77" s="979"/>
      <c r="X77" s="979"/>
      <c r="Y77" s="979"/>
      <c r="Z77" s="980"/>
      <c r="AA77" s="971">
        <v>3</v>
      </c>
      <c r="AB77" s="971"/>
      <c r="AC77" s="971"/>
      <c r="AD77" s="971"/>
      <c r="AE77" s="971"/>
      <c r="AF77" s="981">
        <v>3</v>
      </c>
      <c r="AG77" s="979"/>
      <c r="AH77" s="979"/>
      <c r="AI77" s="979"/>
      <c r="AJ77" s="980"/>
      <c r="AK77" s="981">
        <v>41</v>
      </c>
      <c r="AL77" s="979"/>
      <c r="AM77" s="979"/>
      <c r="AN77" s="979"/>
      <c r="AO77" s="980"/>
      <c r="AP77" s="981" t="s">
        <v>492</v>
      </c>
      <c r="AQ77" s="979"/>
      <c r="AR77" s="979"/>
      <c r="AS77" s="979"/>
      <c r="AT77" s="980"/>
      <c r="AU77" s="971" t="s">
        <v>556</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575</v>
      </c>
      <c r="C78" s="975"/>
      <c r="D78" s="975"/>
      <c r="E78" s="975"/>
      <c r="F78" s="975"/>
      <c r="G78" s="975"/>
      <c r="H78" s="975"/>
      <c r="I78" s="975"/>
      <c r="J78" s="975"/>
      <c r="K78" s="975"/>
      <c r="L78" s="975"/>
      <c r="M78" s="975"/>
      <c r="N78" s="975"/>
      <c r="O78" s="975"/>
      <c r="P78" s="976"/>
      <c r="Q78" s="977">
        <v>8</v>
      </c>
      <c r="R78" s="971"/>
      <c r="S78" s="971"/>
      <c r="T78" s="971"/>
      <c r="U78" s="971"/>
      <c r="V78" s="971">
        <v>7</v>
      </c>
      <c r="W78" s="971"/>
      <c r="X78" s="971"/>
      <c r="Y78" s="971"/>
      <c r="Z78" s="971"/>
      <c r="AA78" s="971">
        <v>0</v>
      </c>
      <c r="AB78" s="971"/>
      <c r="AC78" s="971"/>
      <c r="AD78" s="971"/>
      <c r="AE78" s="971"/>
      <c r="AF78" s="971">
        <v>0</v>
      </c>
      <c r="AG78" s="971"/>
      <c r="AH78" s="971"/>
      <c r="AI78" s="971"/>
      <c r="AJ78" s="971"/>
      <c r="AK78" s="971">
        <v>5</v>
      </c>
      <c r="AL78" s="971"/>
      <c r="AM78" s="971"/>
      <c r="AN78" s="971"/>
      <c r="AO78" s="971"/>
      <c r="AP78" s="971" t="s">
        <v>492</v>
      </c>
      <c r="AQ78" s="971"/>
      <c r="AR78" s="971"/>
      <c r="AS78" s="971"/>
      <c r="AT78" s="971"/>
      <c r="AU78" s="971" t="s">
        <v>556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576</v>
      </c>
      <c r="C79" s="975"/>
      <c r="D79" s="975"/>
      <c r="E79" s="975"/>
      <c r="F79" s="975"/>
      <c r="G79" s="975"/>
      <c r="H79" s="975"/>
      <c r="I79" s="975"/>
      <c r="J79" s="975"/>
      <c r="K79" s="975"/>
      <c r="L79" s="975"/>
      <c r="M79" s="975"/>
      <c r="N79" s="975"/>
      <c r="O79" s="975"/>
      <c r="P79" s="976"/>
      <c r="Q79" s="977">
        <v>33</v>
      </c>
      <c r="R79" s="971"/>
      <c r="S79" s="971"/>
      <c r="T79" s="971"/>
      <c r="U79" s="971"/>
      <c r="V79" s="971">
        <v>17</v>
      </c>
      <c r="W79" s="971"/>
      <c r="X79" s="971"/>
      <c r="Y79" s="971"/>
      <c r="Z79" s="971"/>
      <c r="AA79" s="971">
        <v>17</v>
      </c>
      <c r="AB79" s="971"/>
      <c r="AC79" s="971"/>
      <c r="AD79" s="971"/>
      <c r="AE79" s="971"/>
      <c r="AF79" s="971">
        <v>17</v>
      </c>
      <c r="AG79" s="971"/>
      <c r="AH79" s="971"/>
      <c r="AI79" s="971"/>
      <c r="AJ79" s="971"/>
      <c r="AK79" s="971">
        <v>23</v>
      </c>
      <c r="AL79" s="971"/>
      <c r="AM79" s="971"/>
      <c r="AN79" s="971"/>
      <c r="AO79" s="971"/>
      <c r="AP79" s="971" t="s">
        <v>492</v>
      </c>
      <c r="AQ79" s="971"/>
      <c r="AR79" s="971"/>
      <c r="AS79" s="971"/>
      <c r="AT79" s="971"/>
      <c r="AU79" s="971" t="s">
        <v>556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572</v>
      </c>
      <c r="C80" s="975"/>
      <c r="D80" s="975"/>
      <c r="E80" s="975"/>
      <c r="F80" s="975"/>
      <c r="G80" s="975"/>
      <c r="H80" s="975"/>
      <c r="I80" s="975"/>
      <c r="J80" s="975"/>
      <c r="K80" s="975"/>
      <c r="L80" s="975"/>
      <c r="M80" s="975"/>
      <c r="N80" s="975"/>
      <c r="O80" s="975"/>
      <c r="P80" s="976"/>
      <c r="Q80" s="977">
        <v>772</v>
      </c>
      <c r="R80" s="971"/>
      <c r="S80" s="971"/>
      <c r="T80" s="971"/>
      <c r="U80" s="971"/>
      <c r="V80" s="971">
        <v>728</v>
      </c>
      <c r="W80" s="971"/>
      <c r="X80" s="971"/>
      <c r="Y80" s="971"/>
      <c r="Z80" s="971"/>
      <c r="AA80" s="971">
        <v>44</v>
      </c>
      <c r="AB80" s="971"/>
      <c r="AC80" s="971"/>
      <c r="AD80" s="971"/>
      <c r="AE80" s="971"/>
      <c r="AF80" s="971">
        <v>44</v>
      </c>
      <c r="AG80" s="971"/>
      <c r="AH80" s="971"/>
      <c r="AI80" s="971"/>
      <c r="AJ80" s="971"/>
      <c r="AK80" s="971">
        <v>315</v>
      </c>
      <c r="AL80" s="971"/>
      <c r="AM80" s="971"/>
      <c r="AN80" s="971"/>
      <c r="AO80" s="971"/>
      <c r="AP80" s="971" t="s">
        <v>492</v>
      </c>
      <c r="AQ80" s="971"/>
      <c r="AR80" s="971"/>
      <c r="AS80" s="971"/>
      <c r="AT80" s="971"/>
      <c r="AU80" s="971" t="s">
        <v>556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573</v>
      </c>
      <c r="C81" s="975"/>
      <c r="D81" s="975"/>
      <c r="E81" s="975"/>
      <c r="F81" s="975"/>
      <c r="G81" s="975"/>
      <c r="H81" s="975"/>
      <c r="I81" s="975"/>
      <c r="J81" s="975"/>
      <c r="K81" s="975"/>
      <c r="L81" s="975"/>
      <c r="M81" s="975"/>
      <c r="N81" s="975"/>
      <c r="O81" s="975"/>
      <c r="P81" s="976"/>
      <c r="Q81" s="977">
        <v>1876</v>
      </c>
      <c r="R81" s="971"/>
      <c r="S81" s="971"/>
      <c r="T81" s="971"/>
      <c r="U81" s="971"/>
      <c r="V81" s="971">
        <v>1810</v>
      </c>
      <c r="W81" s="971"/>
      <c r="X81" s="971"/>
      <c r="Y81" s="971"/>
      <c r="Z81" s="971"/>
      <c r="AA81" s="971">
        <v>66</v>
      </c>
      <c r="AB81" s="971"/>
      <c r="AC81" s="971"/>
      <c r="AD81" s="971"/>
      <c r="AE81" s="971"/>
      <c r="AF81" s="971">
        <v>66</v>
      </c>
      <c r="AG81" s="971"/>
      <c r="AH81" s="971"/>
      <c r="AI81" s="971"/>
      <c r="AJ81" s="971"/>
      <c r="AK81" s="971" t="s">
        <v>492</v>
      </c>
      <c r="AL81" s="971"/>
      <c r="AM81" s="971"/>
      <c r="AN81" s="971"/>
      <c r="AO81" s="971"/>
      <c r="AP81" s="971" t="s">
        <v>492</v>
      </c>
      <c r="AQ81" s="971"/>
      <c r="AR81" s="971"/>
      <c r="AS81" s="971"/>
      <c r="AT81" s="971"/>
      <c r="AU81" s="971" t="s">
        <v>556</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574</v>
      </c>
      <c r="C82" s="975"/>
      <c r="D82" s="975"/>
      <c r="E82" s="975"/>
      <c r="F82" s="975"/>
      <c r="G82" s="975"/>
      <c r="H82" s="975"/>
      <c r="I82" s="975"/>
      <c r="J82" s="975"/>
      <c r="K82" s="975"/>
      <c r="L82" s="975"/>
      <c r="M82" s="975"/>
      <c r="N82" s="975"/>
      <c r="O82" s="975"/>
      <c r="P82" s="976"/>
      <c r="Q82" s="977">
        <v>297869</v>
      </c>
      <c r="R82" s="971"/>
      <c r="S82" s="971"/>
      <c r="T82" s="971"/>
      <c r="U82" s="971"/>
      <c r="V82" s="971">
        <v>293113</v>
      </c>
      <c r="W82" s="971"/>
      <c r="X82" s="971"/>
      <c r="Y82" s="971"/>
      <c r="Z82" s="971"/>
      <c r="AA82" s="971">
        <v>4756</v>
      </c>
      <c r="AB82" s="971"/>
      <c r="AC82" s="971"/>
      <c r="AD82" s="971"/>
      <c r="AE82" s="971"/>
      <c r="AF82" s="971">
        <v>4756</v>
      </c>
      <c r="AG82" s="971"/>
      <c r="AH82" s="971"/>
      <c r="AI82" s="971"/>
      <c r="AJ82" s="971"/>
      <c r="AK82" s="971">
        <v>1710</v>
      </c>
      <c r="AL82" s="971"/>
      <c r="AM82" s="971"/>
      <c r="AN82" s="971"/>
      <c r="AO82" s="971"/>
      <c r="AP82" s="971" t="s">
        <v>492</v>
      </c>
      <c r="AQ82" s="971"/>
      <c r="AR82" s="971"/>
      <c r="AS82" s="971"/>
      <c r="AT82" s="971"/>
      <c r="AU82" s="971" t="s">
        <v>556</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6540</v>
      </c>
      <c r="AG88" s="959"/>
      <c r="AH88" s="959"/>
      <c r="AI88" s="959"/>
      <c r="AJ88" s="959"/>
      <c r="AK88" s="963"/>
      <c r="AL88" s="963"/>
      <c r="AM88" s="963"/>
      <c r="AN88" s="963"/>
      <c r="AO88" s="963"/>
      <c r="AP88" s="959">
        <v>5323</v>
      </c>
      <c r="AQ88" s="959"/>
      <c r="AR88" s="959"/>
      <c r="AS88" s="959"/>
      <c r="AT88" s="959"/>
      <c r="AU88" s="959">
        <v>713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166</v>
      </c>
      <c r="CS102" s="953"/>
      <c r="CT102" s="953"/>
      <c r="CU102" s="953"/>
      <c r="CV102" s="954"/>
      <c r="CW102" s="952" t="s">
        <v>556</v>
      </c>
      <c r="CX102" s="953"/>
      <c r="CY102" s="953"/>
      <c r="CZ102" s="953"/>
      <c r="DA102" s="954"/>
      <c r="DB102" s="952" t="s">
        <v>556</v>
      </c>
      <c r="DC102" s="953"/>
      <c r="DD102" s="953"/>
      <c r="DE102" s="953"/>
      <c r="DF102" s="954"/>
      <c r="DG102" s="952" t="s">
        <v>556</v>
      </c>
      <c r="DH102" s="953"/>
      <c r="DI102" s="953"/>
      <c r="DJ102" s="953"/>
      <c r="DK102" s="954"/>
      <c r="DL102" s="952">
        <v>236</v>
      </c>
      <c r="DM102" s="953"/>
      <c r="DN102" s="953"/>
      <c r="DO102" s="953"/>
      <c r="DP102" s="954"/>
      <c r="DQ102" s="952">
        <v>212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293</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293</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293</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2012466</v>
      </c>
      <c r="AB110" s="889"/>
      <c r="AC110" s="889"/>
      <c r="AD110" s="889"/>
      <c r="AE110" s="890"/>
      <c r="AF110" s="891">
        <v>2051398</v>
      </c>
      <c r="AG110" s="889"/>
      <c r="AH110" s="889"/>
      <c r="AI110" s="889"/>
      <c r="AJ110" s="890"/>
      <c r="AK110" s="891">
        <v>2066349</v>
      </c>
      <c r="AL110" s="889"/>
      <c r="AM110" s="889"/>
      <c r="AN110" s="889"/>
      <c r="AO110" s="890"/>
      <c r="AP110" s="892">
        <v>25.2</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19161657</v>
      </c>
      <c r="BR110" s="842"/>
      <c r="BS110" s="842"/>
      <c r="BT110" s="842"/>
      <c r="BU110" s="842"/>
      <c r="BV110" s="842">
        <v>18989133</v>
      </c>
      <c r="BW110" s="842"/>
      <c r="BX110" s="842"/>
      <c r="BY110" s="842"/>
      <c r="BZ110" s="842"/>
      <c r="CA110" s="842">
        <v>19978590</v>
      </c>
      <c r="CB110" s="842"/>
      <c r="CC110" s="842"/>
      <c r="CD110" s="842"/>
      <c r="CE110" s="842"/>
      <c r="CF110" s="866">
        <v>243.9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130154</v>
      </c>
      <c r="BR111" s="817"/>
      <c r="BS111" s="817"/>
      <c r="BT111" s="817"/>
      <c r="BU111" s="817"/>
      <c r="BV111" s="817">
        <v>107219</v>
      </c>
      <c r="BW111" s="817"/>
      <c r="BX111" s="817"/>
      <c r="BY111" s="817"/>
      <c r="BZ111" s="817"/>
      <c r="CA111" s="817">
        <v>83407</v>
      </c>
      <c r="CB111" s="817"/>
      <c r="CC111" s="817"/>
      <c r="CD111" s="817"/>
      <c r="CE111" s="817"/>
      <c r="CF111" s="875">
        <v>1</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9938014</v>
      </c>
      <c r="BR112" s="817"/>
      <c r="BS112" s="817"/>
      <c r="BT112" s="817"/>
      <c r="BU112" s="817"/>
      <c r="BV112" s="817">
        <v>9514650</v>
      </c>
      <c r="BW112" s="817"/>
      <c r="BX112" s="817"/>
      <c r="BY112" s="817"/>
      <c r="BZ112" s="817"/>
      <c r="CA112" s="817">
        <v>8932889</v>
      </c>
      <c r="CB112" s="817"/>
      <c r="CC112" s="817"/>
      <c r="CD112" s="817"/>
      <c r="CE112" s="817"/>
      <c r="CF112" s="875">
        <v>109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713319</v>
      </c>
      <c r="AB113" s="919"/>
      <c r="AC113" s="919"/>
      <c r="AD113" s="919"/>
      <c r="AE113" s="920"/>
      <c r="AF113" s="921">
        <v>725486</v>
      </c>
      <c r="AG113" s="919"/>
      <c r="AH113" s="919"/>
      <c r="AI113" s="919"/>
      <c r="AJ113" s="920"/>
      <c r="AK113" s="921">
        <v>669589</v>
      </c>
      <c r="AL113" s="919"/>
      <c r="AM113" s="919"/>
      <c r="AN113" s="919"/>
      <c r="AO113" s="920"/>
      <c r="AP113" s="922">
        <v>8.1999999999999993</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566776</v>
      </c>
      <c r="BR113" s="817"/>
      <c r="BS113" s="817"/>
      <c r="BT113" s="817"/>
      <c r="BU113" s="817"/>
      <c r="BV113" s="817">
        <v>597277</v>
      </c>
      <c r="BW113" s="817"/>
      <c r="BX113" s="817"/>
      <c r="BY113" s="817"/>
      <c r="BZ113" s="817"/>
      <c r="CA113" s="817">
        <v>712663</v>
      </c>
      <c r="CB113" s="817"/>
      <c r="CC113" s="817"/>
      <c r="CD113" s="817"/>
      <c r="CE113" s="817"/>
      <c r="CF113" s="875">
        <v>8.6999999999999993</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78961</v>
      </c>
      <c r="AB114" s="780"/>
      <c r="AC114" s="780"/>
      <c r="AD114" s="780"/>
      <c r="AE114" s="781"/>
      <c r="AF114" s="782">
        <v>93491</v>
      </c>
      <c r="AG114" s="780"/>
      <c r="AH114" s="780"/>
      <c r="AI114" s="780"/>
      <c r="AJ114" s="781"/>
      <c r="AK114" s="782">
        <v>70009</v>
      </c>
      <c r="AL114" s="780"/>
      <c r="AM114" s="780"/>
      <c r="AN114" s="780"/>
      <c r="AO114" s="781"/>
      <c r="AP114" s="824">
        <v>0.9</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3075221</v>
      </c>
      <c r="BR114" s="817"/>
      <c r="BS114" s="817"/>
      <c r="BT114" s="817"/>
      <c r="BU114" s="817"/>
      <c r="BV114" s="817">
        <v>2973216</v>
      </c>
      <c r="BW114" s="817"/>
      <c r="BX114" s="817"/>
      <c r="BY114" s="817"/>
      <c r="BZ114" s="817"/>
      <c r="CA114" s="817">
        <v>2805273</v>
      </c>
      <c r="CB114" s="817"/>
      <c r="CC114" s="817"/>
      <c r="CD114" s="817"/>
      <c r="CE114" s="817"/>
      <c r="CF114" s="875">
        <v>34.200000000000003</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11282</v>
      </c>
      <c r="AB115" s="919"/>
      <c r="AC115" s="919"/>
      <c r="AD115" s="919"/>
      <c r="AE115" s="920"/>
      <c r="AF115" s="921">
        <v>9269</v>
      </c>
      <c r="AG115" s="919"/>
      <c r="AH115" s="919"/>
      <c r="AI115" s="919"/>
      <c r="AJ115" s="920"/>
      <c r="AK115" s="921">
        <v>10921</v>
      </c>
      <c r="AL115" s="919"/>
      <c r="AM115" s="919"/>
      <c r="AN115" s="919"/>
      <c r="AO115" s="920"/>
      <c r="AP115" s="922">
        <v>0.1</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283639</v>
      </c>
      <c r="BR115" s="817"/>
      <c r="BS115" s="817"/>
      <c r="BT115" s="817"/>
      <c r="BU115" s="817"/>
      <c r="BV115" s="817">
        <v>247220</v>
      </c>
      <c r="BW115" s="817"/>
      <c r="BX115" s="817"/>
      <c r="BY115" s="817"/>
      <c r="BZ115" s="817"/>
      <c r="CA115" s="817">
        <v>212003</v>
      </c>
      <c r="CB115" s="817"/>
      <c r="CC115" s="817"/>
      <c r="CD115" s="817"/>
      <c r="CE115" s="817"/>
      <c r="CF115" s="875">
        <v>2.6</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929</v>
      </c>
      <c r="AB116" s="780"/>
      <c r="AC116" s="780"/>
      <c r="AD116" s="780"/>
      <c r="AE116" s="781"/>
      <c r="AF116" s="782">
        <v>263</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8758</v>
      </c>
      <c r="DH116" s="780"/>
      <c r="DI116" s="780"/>
      <c r="DJ116" s="780"/>
      <c r="DK116" s="781"/>
      <c r="DL116" s="782">
        <v>6655</v>
      </c>
      <c r="DM116" s="780"/>
      <c r="DN116" s="780"/>
      <c r="DO116" s="780"/>
      <c r="DP116" s="781"/>
      <c r="DQ116" s="782">
        <v>2709</v>
      </c>
      <c r="DR116" s="780"/>
      <c r="DS116" s="780"/>
      <c r="DT116" s="780"/>
      <c r="DU116" s="781"/>
      <c r="DV116" s="824">
        <v>0</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2816957</v>
      </c>
      <c r="AB117" s="903"/>
      <c r="AC117" s="903"/>
      <c r="AD117" s="903"/>
      <c r="AE117" s="904"/>
      <c r="AF117" s="905">
        <v>2879907</v>
      </c>
      <c r="AG117" s="903"/>
      <c r="AH117" s="903"/>
      <c r="AI117" s="903"/>
      <c r="AJ117" s="904"/>
      <c r="AK117" s="905">
        <v>2816868</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293</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446</v>
      </c>
      <c r="BP119" s="878"/>
      <c r="BQ119" s="879">
        <v>33155461</v>
      </c>
      <c r="BR119" s="845"/>
      <c r="BS119" s="845"/>
      <c r="BT119" s="845"/>
      <c r="BU119" s="845"/>
      <c r="BV119" s="845">
        <v>32428715</v>
      </c>
      <c r="BW119" s="845"/>
      <c r="BX119" s="845"/>
      <c r="BY119" s="845"/>
      <c r="BZ119" s="845"/>
      <c r="CA119" s="845">
        <v>32724825</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121396</v>
      </c>
      <c r="DH119" s="764"/>
      <c r="DI119" s="764"/>
      <c r="DJ119" s="764"/>
      <c r="DK119" s="765"/>
      <c r="DL119" s="766">
        <v>100564</v>
      </c>
      <c r="DM119" s="764"/>
      <c r="DN119" s="764"/>
      <c r="DO119" s="764"/>
      <c r="DP119" s="765"/>
      <c r="DQ119" s="766">
        <v>80698</v>
      </c>
      <c r="DR119" s="764"/>
      <c r="DS119" s="764"/>
      <c r="DT119" s="764"/>
      <c r="DU119" s="765"/>
      <c r="DV119" s="848">
        <v>1</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3323053</v>
      </c>
      <c r="BR120" s="842"/>
      <c r="BS120" s="842"/>
      <c r="BT120" s="842"/>
      <c r="BU120" s="842"/>
      <c r="BV120" s="842">
        <v>3729493</v>
      </c>
      <c r="BW120" s="842"/>
      <c r="BX120" s="842"/>
      <c r="BY120" s="842"/>
      <c r="BZ120" s="842"/>
      <c r="CA120" s="842">
        <v>4042019</v>
      </c>
      <c r="CB120" s="842"/>
      <c r="CC120" s="842"/>
      <c r="CD120" s="842"/>
      <c r="CE120" s="842"/>
      <c r="CF120" s="866">
        <v>49.3</v>
      </c>
      <c r="CG120" s="867"/>
      <c r="CH120" s="867"/>
      <c r="CI120" s="867"/>
      <c r="CJ120" s="867"/>
      <c r="CK120" s="868" t="s">
        <v>450</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5813474</v>
      </c>
      <c r="DH120" s="842"/>
      <c r="DI120" s="842"/>
      <c r="DJ120" s="842"/>
      <c r="DK120" s="842"/>
      <c r="DL120" s="842">
        <v>5562169</v>
      </c>
      <c r="DM120" s="842"/>
      <c r="DN120" s="842"/>
      <c r="DO120" s="842"/>
      <c r="DP120" s="842"/>
      <c r="DQ120" s="842">
        <v>5054688</v>
      </c>
      <c r="DR120" s="842"/>
      <c r="DS120" s="842"/>
      <c r="DT120" s="842"/>
      <c r="DU120" s="842"/>
      <c r="DV120" s="843">
        <v>61.7</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320650</v>
      </c>
      <c r="BR121" s="817"/>
      <c r="BS121" s="817"/>
      <c r="BT121" s="817"/>
      <c r="BU121" s="817"/>
      <c r="BV121" s="817">
        <v>301775</v>
      </c>
      <c r="BW121" s="817"/>
      <c r="BX121" s="817"/>
      <c r="BY121" s="817"/>
      <c r="BZ121" s="817"/>
      <c r="CA121" s="817">
        <v>293573</v>
      </c>
      <c r="CB121" s="817"/>
      <c r="CC121" s="817"/>
      <c r="CD121" s="817"/>
      <c r="CE121" s="817"/>
      <c r="CF121" s="875">
        <v>3.6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3916561</v>
      </c>
      <c r="DH121" s="817"/>
      <c r="DI121" s="817"/>
      <c r="DJ121" s="817"/>
      <c r="DK121" s="817"/>
      <c r="DL121" s="817">
        <v>3763726</v>
      </c>
      <c r="DM121" s="817"/>
      <c r="DN121" s="817"/>
      <c r="DO121" s="817"/>
      <c r="DP121" s="817"/>
      <c r="DQ121" s="817">
        <v>3701735</v>
      </c>
      <c r="DR121" s="817"/>
      <c r="DS121" s="817"/>
      <c r="DT121" s="817"/>
      <c r="DU121" s="817"/>
      <c r="DV121" s="794">
        <v>45.2</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19780794</v>
      </c>
      <c r="BR122" s="845"/>
      <c r="BS122" s="845"/>
      <c r="BT122" s="845"/>
      <c r="BU122" s="845"/>
      <c r="BV122" s="845">
        <v>19650224</v>
      </c>
      <c r="BW122" s="845"/>
      <c r="BX122" s="845"/>
      <c r="BY122" s="845"/>
      <c r="BZ122" s="845"/>
      <c r="CA122" s="845">
        <v>19393196</v>
      </c>
      <c r="CB122" s="845"/>
      <c r="CC122" s="845"/>
      <c r="CD122" s="845"/>
      <c r="CE122" s="845"/>
      <c r="CF122" s="846">
        <v>236.7</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129331</v>
      </c>
      <c r="DH122" s="817"/>
      <c r="DI122" s="817"/>
      <c r="DJ122" s="817"/>
      <c r="DK122" s="817"/>
      <c r="DL122" s="817">
        <v>117828</v>
      </c>
      <c r="DM122" s="817"/>
      <c r="DN122" s="817"/>
      <c r="DO122" s="817"/>
      <c r="DP122" s="817"/>
      <c r="DQ122" s="817">
        <v>113688</v>
      </c>
      <c r="DR122" s="817"/>
      <c r="DS122" s="817"/>
      <c r="DT122" s="817"/>
      <c r="DU122" s="817"/>
      <c r="DV122" s="794">
        <v>1.4</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3523</v>
      </c>
      <c r="AB123" s="780"/>
      <c r="AC123" s="780"/>
      <c r="AD123" s="780"/>
      <c r="AE123" s="781"/>
      <c r="AF123" s="782">
        <v>2101</v>
      </c>
      <c r="AG123" s="780"/>
      <c r="AH123" s="780"/>
      <c r="AI123" s="780"/>
      <c r="AJ123" s="781"/>
      <c r="AK123" s="782">
        <v>4043</v>
      </c>
      <c r="AL123" s="780"/>
      <c r="AM123" s="780"/>
      <c r="AN123" s="780"/>
      <c r="AO123" s="781"/>
      <c r="AP123" s="824">
        <v>0</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454</v>
      </c>
      <c r="BP123" s="878"/>
      <c r="BQ123" s="832">
        <v>23424497</v>
      </c>
      <c r="BR123" s="833"/>
      <c r="BS123" s="833"/>
      <c r="BT123" s="833"/>
      <c r="BU123" s="833"/>
      <c r="BV123" s="833">
        <v>23681492</v>
      </c>
      <c r="BW123" s="833"/>
      <c r="BX123" s="833"/>
      <c r="BY123" s="833"/>
      <c r="BZ123" s="833"/>
      <c r="CA123" s="833">
        <v>23728788</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72000</v>
      </c>
      <c r="DH123" s="780"/>
      <c r="DI123" s="780"/>
      <c r="DJ123" s="780"/>
      <c r="DK123" s="781"/>
      <c r="DL123" s="782">
        <v>66000</v>
      </c>
      <c r="DM123" s="780"/>
      <c r="DN123" s="780"/>
      <c r="DO123" s="780"/>
      <c r="DP123" s="781"/>
      <c r="DQ123" s="782">
        <v>60000</v>
      </c>
      <c r="DR123" s="780"/>
      <c r="DS123" s="780"/>
      <c r="DT123" s="780"/>
      <c r="DU123" s="781"/>
      <c r="DV123" s="824">
        <v>0.7</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124</v>
      </c>
      <c r="BR124" s="831"/>
      <c r="BS124" s="831"/>
      <c r="BT124" s="831"/>
      <c r="BU124" s="831"/>
      <c r="BV124" s="831">
        <v>110.6</v>
      </c>
      <c r="BW124" s="831"/>
      <c r="BX124" s="831"/>
      <c r="BY124" s="831"/>
      <c r="BZ124" s="831"/>
      <c r="CA124" s="831">
        <v>109.8</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6648</v>
      </c>
      <c r="DH124" s="764"/>
      <c r="DI124" s="764"/>
      <c r="DJ124" s="764"/>
      <c r="DK124" s="765"/>
      <c r="DL124" s="766">
        <v>4927</v>
      </c>
      <c r="DM124" s="764"/>
      <c r="DN124" s="764"/>
      <c r="DO124" s="764"/>
      <c r="DP124" s="765"/>
      <c r="DQ124" s="766">
        <v>2778</v>
      </c>
      <c r="DR124" s="764"/>
      <c r="DS124" s="764"/>
      <c r="DT124" s="764"/>
      <c r="DU124" s="765"/>
      <c r="DV124" s="848">
        <v>0</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7759</v>
      </c>
      <c r="AB126" s="780"/>
      <c r="AC126" s="780"/>
      <c r="AD126" s="780"/>
      <c r="AE126" s="781"/>
      <c r="AF126" s="782">
        <v>7168</v>
      </c>
      <c r="AG126" s="780"/>
      <c r="AH126" s="780"/>
      <c r="AI126" s="780"/>
      <c r="AJ126" s="781"/>
      <c r="AK126" s="782">
        <v>6878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110810</v>
      </c>
      <c r="AB128" s="801"/>
      <c r="AC128" s="801"/>
      <c r="AD128" s="801"/>
      <c r="AE128" s="802"/>
      <c r="AF128" s="803">
        <v>75744</v>
      </c>
      <c r="AG128" s="801"/>
      <c r="AH128" s="801"/>
      <c r="AI128" s="801"/>
      <c r="AJ128" s="802"/>
      <c r="AK128" s="803">
        <v>90754</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13.35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283639</v>
      </c>
      <c r="DH128" s="791"/>
      <c r="DI128" s="791"/>
      <c r="DJ128" s="791"/>
      <c r="DK128" s="791"/>
      <c r="DL128" s="791">
        <v>247220</v>
      </c>
      <c r="DM128" s="791"/>
      <c r="DN128" s="791"/>
      <c r="DO128" s="791"/>
      <c r="DP128" s="791"/>
      <c r="DQ128" s="791">
        <v>212003</v>
      </c>
      <c r="DR128" s="791"/>
      <c r="DS128" s="791"/>
      <c r="DT128" s="791"/>
      <c r="DU128" s="791"/>
      <c r="DV128" s="792">
        <v>2.6</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9541424</v>
      </c>
      <c r="AB129" s="780"/>
      <c r="AC129" s="780"/>
      <c r="AD129" s="780"/>
      <c r="AE129" s="781"/>
      <c r="AF129" s="782">
        <v>9604378</v>
      </c>
      <c r="AG129" s="780"/>
      <c r="AH129" s="780"/>
      <c r="AI129" s="780"/>
      <c r="AJ129" s="781"/>
      <c r="AK129" s="782">
        <v>9907776</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18.350000000000001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1694885</v>
      </c>
      <c r="AB130" s="780"/>
      <c r="AC130" s="780"/>
      <c r="AD130" s="780"/>
      <c r="AE130" s="781"/>
      <c r="AF130" s="782">
        <v>1699909</v>
      </c>
      <c r="AG130" s="780"/>
      <c r="AH130" s="780"/>
      <c r="AI130" s="780"/>
      <c r="AJ130" s="781"/>
      <c r="AK130" s="782">
        <v>1715033</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7846539</v>
      </c>
      <c r="AB131" s="764"/>
      <c r="AC131" s="764"/>
      <c r="AD131" s="764"/>
      <c r="AE131" s="765"/>
      <c r="AF131" s="766">
        <v>7904469</v>
      </c>
      <c r="AG131" s="764"/>
      <c r="AH131" s="764"/>
      <c r="AI131" s="764"/>
      <c r="AJ131" s="765"/>
      <c r="AK131" s="766">
        <v>8192743</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109.8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12.888000679999999</v>
      </c>
      <c r="AB132" s="745"/>
      <c r="AC132" s="745"/>
      <c r="AD132" s="745"/>
      <c r="AE132" s="746"/>
      <c r="AF132" s="747">
        <v>13.96999596</v>
      </c>
      <c r="AG132" s="745"/>
      <c r="AH132" s="745"/>
      <c r="AI132" s="745"/>
      <c r="AJ132" s="746"/>
      <c r="AK132" s="747">
        <v>12.341178040000001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12.6</v>
      </c>
      <c r="AB133" s="724"/>
      <c r="AC133" s="724"/>
      <c r="AD133" s="724"/>
      <c r="AE133" s="725"/>
      <c r="AF133" s="723">
        <v>13.1</v>
      </c>
      <c r="AG133" s="724"/>
      <c r="AH133" s="724"/>
      <c r="AI133" s="724"/>
      <c r="AJ133" s="725"/>
      <c r="AK133" s="723">
        <v>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XXi8QrCG1hnnIROBYbTFd/dxonqEvIQCg7Gfd5f83MXGIDHSQvZa90exvAvHnRzkLHP1D85rB2xAZ14S+bZXw==" saltValue="batYUuPv87wNEPIiBLQQ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tRstZbDIdNX+An76MrcRvY3RZaqxnuc7cXLyWkUFXEphjbmBewV6rIyCnvodkmZu8ge2/pSxUIAl2MXX82gsQ==" saltValue="B2h+lfiH6U0KNCTKl5Hb1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G7KB2+MxEOP+hkDVFphCzu8Vzu4MXEBQdwha3xxbpEuBPqTFaddmJ1nMPd5R382KB5BrvThBk5soOcyNK4Obw==" saltValue="hcs2W7e05/+eeLL/51bD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2831025</v>
      </c>
      <c r="AP9" s="269">
        <v>105671</v>
      </c>
      <c r="AQ9" s="270">
        <v>105759</v>
      </c>
      <c r="AR9" s="271">
        <v>-0.1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307934</v>
      </c>
      <c r="AP10" s="272">
        <v>11494</v>
      </c>
      <c r="AQ10" s="273">
        <v>10117</v>
      </c>
      <c r="AR10" s="274">
        <v>13.6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1271</v>
      </c>
      <c r="AP11" s="272">
        <v>47</v>
      </c>
      <c r="AQ11" s="273">
        <v>1625</v>
      </c>
      <c r="AR11" s="274">
        <v>-97.1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17</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110627</v>
      </c>
      <c r="AP13" s="272">
        <v>4129</v>
      </c>
      <c r="AQ13" s="273">
        <v>4122</v>
      </c>
      <c r="AR13" s="274">
        <v>0.2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111820</v>
      </c>
      <c r="AP14" s="272">
        <v>4174</v>
      </c>
      <c r="AQ14" s="273">
        <v>2482</v>
      </c>
      <c r="AR14" s="274">
        <v>68.2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-215746</v>
      </c>
      <c r="AP15" s="272">
        <v>-8053</v>
      </c>
      <c r="AQ15" s="273">
        <v>-6906</v>
      </c>
      <c r="AR15" s="274">
        <v>16.600000000000001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3146931</v>
      </c>
      <c r="AP16" s="272">
        <v>117462</v>
      </c>
      <c r="AQ16" s="273">
        <v>117215</v>
      </c>
      <c r="AR16" s="274">
        <v>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11.24</v>
      </c>
      <c r="AP21" s="286">
        <v>10.35</v>
      </c>
      <c r="AQ21" s="287">
        <v>0.89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93.4</v>
      </c>
      <c r="AP22" s="291">
        <v>97.1</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2066349</v>
      </c>
      <c r="AP32" s="300">
        <v>77128</v>
      </c>
      <c r="AQ32" s="301">
        <v>71795</v>
      </c>
      <c r="AR32" s="302">
        <v>7.4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669589</v>
      </c>
      <c r="AP35" s="300">
        <v>24993</v>
      </c>
      <c r="AQ35" s="301">
        <v>17107</v>
      </c>
      <c r="AR35" s="302">
        <v>46.1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70009</v>
      </c>
      <c r="AP36" s="300">
        <v>2613</v>
      </c>
      <c r="AQ36" s="301">
        <v>3528</v>
      </c>
      <c r="AR36" s="302">
        <v>-25.9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10921</v>
      </c>
      <c r="AP37" s="300">
        <v>408</v>
      </c>
      <c r="AQ37" s="301">
        <v>388</v>
      </c>
      <c r="AR37" s="302">
        <v>5.2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2</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-90754</v>
      </c>
      <c r="AP39" s="300">
        <v>-3387</v>
      </c>
      <c r="AQ39" s="301">
        <v>-3420</v>
      </c>
      <c r="AR39" s="302">
        <v>-1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-1715033</v>
      </c>
      <c r="AP40" s="300">
        <v>-64015</v>
      </c>
      <c r="AQ40" s="301">
        <v>-62953</v>
      </c>
      <c r="AR40" s="302">
        <v>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1011081</v>
      </c>
      <c r="AP41" s="300">
        <v>37740</v>
      </c>
      <c r="AQ41" s="301">
        <v>26447</v>
      </c>
      <c r="AR41" s="302">
        <v>42.7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2275929</v>
      </c>
      <c r="AN51" s="322">
        <v>79871</v>
      </c>
      <c r="AO51" s="323">
        <v>20.9</v>
      </c>
      <c r="AP51" s="324">
        <v>128523</v>
      </c>
      <c r="AQ51" s="325">
        <v>-3.4</v>
      </c>
      <c r="AR51" s="326">
        <v>24.3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1226604</v>
      </c>
      <c r="AN52" s="330">
        <v>43046</v>
      </c>
      <c r="AO52" s="331">
        <v>30.5</v>
      </c>
      <c r="AP52" s="332">
        <v>56792</v>
      </c>
      <c r="AQ52" s="333">
        <v>-0.3</v>
      </c>
      <c r="AR52" s="334">
        <v>30.8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2006863</v>
      </c>
      <c r="AN53" s="322">
        <v>71564</v>
      </c>
      <c r="AO53" s="323">
        <v>-10.4</v>
      </c>
      <c r="AP53" s="324">
        <v>92919</v>
      </c>
      <c r="AQ53" s="325">
        <v>-27.7</v>
      </c>
      <c r="AR53" s="326">
        <v>17.3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1633094</v>
      </c>
      <c r="AN54" s="330">
        <v>58235</v>
      </c>
      <c r="AO54" s="331">
        <v>35.299999999999997</v>
      </c>
      <c r="AP54" s="332">
        <v>54128</v>
      </c>
      <c r="AQ54" s="333">
        <v>-4.7</v>
      </c>
      <c r="AR54" s="334">
        <v>40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2033259</v>
      </c>
      <c r="AN55" s="322">
        <v>73355</v>
      </c>
      <c r="AO55" s="323">
        <v>2.5</v>
      </c>
      <c r="AP55" s="324">
        <v>103663</v>
      </c>
      <c r="AQ55" s="325">
        <v>11.6</v>
      </c>
      <c r="AR55" s="326">
        <v>-9.1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1565453</v>
      </c>
      <c r="AN56" s="330">
        <v>56478</v>
      </c>
      <c r="AO56" s="331">
        <v>-3</v>
      </c>
      <c r="AP56" s="332">
        <v>64346</v>
      </c>
      <c r="AQ56" s="333">
        <v>18.899999999999999</v>
      </c>
      <c r="AR56" s="334">
        <v>-21.9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2481416</v>
      </c>
      <c r="AN57" s="322">
        <v>90948</v>
      </c>
      <c r="AO57" s="323">
        <v>24</v>
      </c>
      <c r="AP57" s="324">
        <v>92012</v>
      </c>
      <c r="AQ57" s="325">
        <v>-11.2</v>
      </c>
      <c r="AR57" s="326">
        <v>35.200000000000003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1847324</v>
      </c>
      <c r="AN58" s="330">
        <v>67707</v>
      </c>
      <c r="AO58" s="331">
        <v>19.899999999999999</v>
      </c>
      <c r="AP58" s="332">
        <v>61382</v>
      </c>
      <c r="AQ58" s="333">
        <v>-4.5999999999999996</v>
      </c>
      <c r="AR58" s="334">
        <v>24.5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4274508</v>
      </c>
      <c r="AN59" s="322">
        <v>159550</v>
      </c>
      <c r="AO59" s="323">
        <v>75.400000000000006</v>
      </c>
      <c r="AP59" s="324">
        <v>91317</v>
      </c>
      <c r="AQ59" s="325">
        <v>-0.8</v>
      </c>
      <c r="AR59" s="326">
        <v>76.2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2661454</v>
      </c>
      <c r="AN60" s="330">
        <v>99341</v>
      </c>
      <c r="AO60" s="331">
        <v>46.7</v>
      </c>
      <c r="AP60" s="332">
        <v>56480</v>
      </c>
      <c r="AQ60" s="333">
        <v>-8</v>
      </c>
      <c r="AR60" s="334">
        <v>54.7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2614395</v>
      </c>
      <c r="AN61" s="337">
        <v>95058</v>
      </c>
      <c r="AO61" s="338">
        <v>22.5</v>
      </c>
      <c r="AP61" s="339">
        <v>101687</v>
      </c>
      <c r="AQ61" s="340">
        <v>-6.3</v>
      </c>
      <c r="AR61" s="326">
        <v>28.8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1786786</v>
      </c>
      <c r="AN62" s="330">
        <v>64961</v>
      </c>
      <c r="AO62" s="331">
        <v>25.9</v>
      </c>
      <c r="AP62" s="332">
        <v>58626</v>
      </c>
      <c r="AQ62" s="333">
        <v>0.3</v>
      </c>
      <c r="AR62" s="334">
        <v>25.6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UEA5Kj2xX0yHtlRUnEueu0NazCKx0fMnnh5xRh5z5FL5sGUvPVRJQz5vGkWTZ+kaxi4CdB9QAbqgxD9AmLsXA==" saltValue="FlhDcbomN8uaJ1LfCryu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8r2rXvQb355xCYkk798AuJGVUZzSeTTE6tHzrMH/A0V0JZoWI5hT48I/8Ya2IQnvZMKOWj2Ujh85FJ7m8FkvaA==" saltValue="7iiAousXKIwRLWP/KLQW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2+80GOG3AVpjjUbQWdmYVf14D2BdkX71axzyEiHlpof6yju9hcLgZcFBh4pnWyoKSJbzt5sLsNJDnwib0yBuaA==" saltValue="D63fybUXiHuxcwke5Ena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4.37</v>
      </c>
      <c r="G47" s="12">
        <v>9.9</v>
      </c>
      <c r="H47" s="12">
        <v>13.71</v>
      </c>
      <c r="I47" s="12">
        <v>17.57</v>
      </c>
      <c r="J47" s="13">
        <v>19.989999999999998</v>
      </c>
    </row>
    <row r="48" spans="2:10" ht="57.75" customHeight="1" x14ac:dyDescent="0.15">
      <c r="B48" s="14"/>
      <c r="C48" s="1141" t="s">
        <v>4</v>
      </c>
      <c r="D48" s="1141"/>
      <c r="E48" s="1142"/>
      <c r="F48" s="15">
        <v>10.46</v>
      </c>
      <c r="G48" s="16">
        <v>15.54</v>
      </c>
      <c r="H48" s="16">
        <v>11.56</v>
      </c>
      <c r="I48" s="16">
        <v>9.4499999999999993</v>
      </c>
      <c r="J48" s="17">
        <v>11.63</v>
      </c>
    </row>
    <row r="49" spans="2:10" ht="57.75" customHeight="1" thickBot="1" x14ac:dyDescent="0.2">
      <c r="B49" s="18"/>
      <c r="C49" s="1143" t="s">
        <v>5</v>
      </c>
      <c r="D49" s="1143"/>
      <c r="E49" s="1144"/>
      <c r="F49" s="19">
        <v>4.3099999999999996</v>
      </c>
      <c r="G49" s="20">
        <v>11.28</v>
      </c>
      <c r="H49" s="20" t="s">
        <v>535</v>
      </c>
      <c r="I49" s="20">
        <v>1.91</v>
      </c>
      <c r="J49" s="21">
        <v>5.43</v>
      </c>
    </row>
    <row r="50" spans="2:10" x14ac:dyDescent="0.15"/>
  </sheetData>
  <sheetProtection algorithmName="SHA-512" hashValue="KEYgGhitKRr60QbP/VGbxCCXjxY0Fj3pVQ03Ij0RnhXHxjlcc1hTKlPeg7gUM8cquv1lBKXfTOrjJumLfxD3Dw==" saltValue="+tf9a63EG1o+gaDgX/gB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2026-03-17T05:10:11Z</cp:lastPrinted>
  <dcterms:created xsi:type="dcterms:W3CDTF">2026-02-26T09:41:08Z</dcterms:created>
  <dcterms:modified xsi:type="dcterms:W3CDTF">2026-03-19T02:28:08Z</dcterms:modified>
  <cp:category/>
</cp:coreProperties>
</file>