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ds50\041_財政課財政係\070_財政状況資料集（3月・9月公表）\R7-4(R5決算)財政状況資料集作成\20250303令和５年度財政状況資料集（３月公表分）の作成及び公表について（依頼）\05_県提出（修正）\"/>
    </mc:Choice>
  </mc:AlternateContent>
  <xr:revisionPtr revIDLastSave="0" documentId="13_ncr:1_{83E1FFF6-8428-4209-A64E-A2057A239F25}"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BE37" i="10"/>
  <c r="U37" i="10"/>
  <c r="C37" i="10"/>
  <c r="BE36" i="10"/>
  <c r="C36" i="10"/>
  <c r="BE35" i="10"/>
  <c r="C35" i="10"/>
  <c r="CO34" i="10"/>
  <c r="CO35" i="10" s="1"/>
  <c r="CO36" i="10" s="1"/>
  <c r="CO37" i="10" s="1"/>
  <c r="BW34" i="10"/>
  <c r="BW35" i="10" s="1"/>
  <c r="BW36" i="10" s="1"/>
  <c r="BW37" i="10" s="1"/>
  <c r="BW38" i="10" s="1"/>
  <c r="BW39" i="10" s="1"/>
  <c r="BW40" i="10" s="1"/>
  <c r="BW41" i="10" s="1"/>
  <c r="BW42" i="10" s="1"/>
  <c r="BW43" i="10" s="1"/>
  <c r="C34" i="10"/>
  <c r="U34" i="10" l="1"/>
  <c r="U35" i="10" s="1"/>
  <c r="U36" i="10" s="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<sst xmlns="http://schemas.openxmlformats.org/spreadsheetml/2006/main" count="1058" uniqueCount="580">
  <si>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</si>
  <si>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</si>
  <si>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</si>
  <si>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</si>
  <si>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</si>
  <si>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</si>
  <si>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</si>
  <si>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</si>
  <si>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</si>
  <si>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</si>
  <si>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</si>
  <si>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</si>
  <si>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</si>
  <si>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</si>
  <si>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</si>
  <si>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</si>
  <si>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</si>
  <si>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</si>
  <si>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</si>
  <si>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</si>
  <si>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</si>
  <si>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</si>
  <si>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</si>
  <si>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</si>
  <si>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</si>
  <si>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</si>
  <si>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</si>
  <si>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</si>
  <si>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</si>
  <si>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</si>
  <si>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</si>
  <si>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</si>
  <si>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</si>
  <si>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</si>
  <si>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</si>
  <si>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</si>
  <si>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</si>
  <si>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</si>
  <si>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</si>
  <si>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</si>
  <si>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</si>
  <si>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</si>
  <si>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</si>
  <si>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</si>
  <si>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</si>
  <si>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</si>
  <si>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</si>
  <si>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</si>
  <si>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</si>
  <si>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</si>
  <si>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</si>
  <si>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</si>
  <si>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</si>
  <si>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</si>
  <si>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</si>
  <si>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</si>
  <si>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</si>
  <si>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</si>
  <si>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</si>
  <si>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</si>
  <si>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</si>
  <si>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</si>
  <si>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</si>
  <si>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</si>
  <si>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</si>
  <si>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</si>
  <si>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</si>
  <si>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</si>
  <si>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</si>
  <si>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</si>
  <si>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</si>
  <si>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</si>
  <si>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</si>
  <si>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</si>
  <si>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</si>
  <si>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</si>
  <si>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</si>
  <si>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</si>
  <si>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</si>
  <si>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</si>
  <si>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</si>
  <si>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</si>
  <si>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</si>
  <si>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</si>
  <si>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</si>
  <si>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</si>
  <si>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</si>
  <si>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</si>
  <si>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</si>
  <si>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</si>
  <si>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</si>
  <si>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</si>
  <si>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</si>
  <si>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</si>
  <si>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胎内市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</si>
  <si>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</si>
  <si>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</si>
  <si>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</si>
  <si>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</si>
  <si>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</si>
  <si>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</si>
  <si>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</si>
  <si>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</si>
  <si>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</si>
  <si>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</si>
  <si>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</si>
  <si>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</si>
  <si>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</si>
  <si>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</si>
  <si>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</si>
  <si>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</si>
  <si>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</si>
  <si>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</si>
  <si>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</si>
  <si>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</si>
  <si>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</si>
  <si>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</si>
  <si>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</si>
  <si>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</si>
  <si>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</si>
  <si>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</si>
  <si>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</si>
  <si>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</si>
  <si>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</si>
  <si>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</si>
  <si>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</si>
  <si>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</si>
  <si>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</si>
  <si>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</si>
  <si>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</si>
  <si>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</si>
  <si>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</si>
  <si>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</si>
  <si>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</si>
  <si>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</si>
  <si>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</si>
  <si>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</si>
  <si>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</si>
  <si>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</si>
  <si>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</si>
  <si>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</si>
  <si>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</si>
  <si>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</si>
  <si>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</si>
  <si>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</si>
  <si>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</si>
  <si>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</si>
  <si>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</si>
  <si>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</si>
  <si>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</si>
  <si>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</si>
  <si>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</si>
  <si>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</si>
  <si>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</si>
  <si>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</si>
  <si>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</si>
  <si>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</si>
  <si>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</si>
  <si>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</si>
  <si>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</si>
  <si>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</si>
  <si>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</si>
  <si>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</si>
  <si>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</si>
  <si>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</si>
  <si>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</si>
  <si>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</si>
  <si>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</si>
  <si>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</si>
  <si>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</si>
  <si>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</si>
  <si>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</si>
  <si>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</si>
  <si>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</si>
  <si>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</si>
  <si>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</si>
  <si>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</si>
  <si>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</si>
  <si>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</si>
  <si>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</si>
  <si>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</si>
  <si>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</si>
  <si>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</si>
  <si>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</si>
  <si>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</si>
  <si>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</si>
  <si>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</si>
  <si>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</si>
  <si>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</si>
  <si>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</si>
  <si>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</si>
  <si>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</si>
  <si>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</si>
  <si>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</si>
  <si>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</si>
  <si>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</si>
  <si>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</si>
  <si>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</si>
  <si>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</si>
  <si>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</si>
  <si>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</si>
  <si>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</si>
  <si>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</si>
  <si>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新潟県胎内市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</si>
  <si>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</si>
  <si>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</si>
  <si>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</si>
  <si>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</si>
  <si>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</si>
  <si>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</si>
  <si>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</si>
  <si>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</si>
  <si>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</si>
  <si>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</si>
  <si>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</si>
  <si>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</si>
  <si>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</si>
  <si>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</si>
  <si>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</si>
  <si>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</si>
  <si>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</si>
  <si>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</si>
  <si>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</si>
  <si>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</si>
  <si>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</si>
  <si>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</si>
  <si>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</si>
  <si>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</si>
  <si>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</si>
  <si>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</si>
  <si>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</si>
  <si>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</si>
  <si>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</si>
  <si>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</si>
  <si>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</si>
  <si>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</si>
  <si>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</si>
  <si>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</si>
  <si>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</si>
  <si>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</si>
  <si>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</si>
  <si>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</si>
  <si>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</si>
  <si>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</si>
  <si>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</si>
  <si>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</si>
  <si>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</si>
  <si>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</si>
  <si>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</si>
  <si>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</si>
  <si>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</si>
  <si>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</si>
  <si>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</si>
  <si>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</si>
  <si>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</si>
  <si>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</si>
  <si>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</si>
  <si>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</si>
  <si>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</si>
  <si>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</si>
  <si>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</si>
  <si>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</si>
  <si>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</si>
  <si>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</si>
  <si>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</si>
  <si>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</si>
  <si>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</si>
  <si>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</si>
  <si>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</si>
  <si>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</si>
  <si>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</si>
  <si>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</si>
  <si>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</si>
  <si>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</si>
  <si>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</si>
  <si>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</si>
  <si>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</si>
  <si>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</si>
  <si>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</si>
  <si>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</si>
  <si>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</si>
  <si>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</si>
  <si>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</si>
  <si>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</si>
  <si>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</si>
  <si>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</si>
  <si>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</si>
  <si>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</si>
  <si>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</si>
  <si>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</si>
  <si>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</si>
  <si>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</si>
  <si>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</si>
  <si>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</si>
  <si>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</si>
  <si>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</si>
  <si>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</si>
  <si>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</si>
  <si>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</si>
  <si>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</si>
  <si>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</si>
  <si>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</si>
  <si>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</si>
  <si>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</si>
  <si>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</si>
  <si>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</si>
  <si>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</si>
  <si>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</si>
  <si>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</si>
  <si>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</si>
  <si>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</si>
  <si>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</si>
  <si>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</si>
  <si>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</si>
  <si>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</si>
  <si>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</si>
  <si>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</si>
  <si>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</si>
  <si>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</si>
  <si>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</si>
  <si>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</si>
  <si>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</si>
  <si>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</si>
  <si>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</si>
  <si>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</si>
  <si>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</si>
  <si>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</si>
  <si>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</si>
  <si>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</si>
  <si>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</si>
  <si>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</si>
  <si>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</si>
  <si>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</si>
  <si>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</si>
  <si>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</si>
  <si>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</si>
  <si>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</si>
  <si>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</si>
  <si>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</si>
  <si>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</si>
  <si>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</si>
  <si>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</si>
  <si>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</si>
  <si>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</si>
  <si>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</si>
  <si>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</si>
  <si>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</si>
  <si>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</si>
  <si>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</si>
  <si>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</si>
  <si>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</si>
  <si>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</si>
  <si>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</si>
  <si>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</si>
  <si>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新潟県胎内市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</si>
  <si>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</si>
  <si>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</si>
  <si>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</si>
  <si>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</si>
  <si>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</si>
  <si>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</si>
  <si>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</si>
  <si>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</si>
  <si>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</si>
  <si>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</si>
  <si>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</si>
  <si>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</si>
  <si>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</si>
  <si>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</si>
  <si>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</si>
  <si>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</si>
  <si>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</si>
  <si>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</si>
  <si>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</si>
  <si>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</si>
  <si>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黒川診療所運営事業特別会計</t>
    <phoneticPr fontId="5"/>
  </si>
  <si>
    <t>鹿ノ俣発電所運営事業特別会計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</si>
  <si>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</si>
  <si>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</si>
  <si>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</si>
  <si>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</si>
  <si>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</si>
  <si>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</si>
  <si>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</si>
  <si>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</si>
  <si>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</si>
  <si>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</si>
  <si>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</si>
  <si>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</si>
  <si>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</si>
  <si>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</si>
  <si>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</si>
  <si>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</si>
  <si>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公共下水道事業会計</t>
    <phoneticPr fontId="5"/>
  </si>
  <si>
    <t>法適用企業</t>
    <phoneticPr fontId="5"/>
  </si>
  <si>
    <t>農業集落排水事業会計</t>
    <phoneticPr fontId="5"/>
  </si>
  <si>
    <t>水道事業会計</t>
    <phoneticPr fontId="5"/>
  </si>
  <si>
    <t>簡易水道事業会計</t>
    <phoneticPr fontId="5"/>
  </si>
  <si>
    <t>工業用水道事業会計</t>
    <phoneticPr fontId="5"/>
  </si>
  <si>
    <t>地域産業振興事業特別会計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</si>
  <si>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</si>
  <si>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</si>
  <si>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</si>
  <si>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</si>
  <si>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</si>
  <si>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</si>
  <si>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</si>
  <si>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</si>
  <si>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</si>
  <si>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</si>
  <si>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</si>
  <si>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</si>
  <si>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</si>
  <si>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</si>
  <si>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</si>
  <si>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</si>
  <si>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</si>
  <si>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</si>
  <si>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</si>
  <si>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</si>
  <si>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</si>
  <si>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</si>
  <si>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</si>
  <si>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</si>
  <si>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</si>
  <si>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</si>
  <si>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</si>
  <si>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</si>
  <si>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</si>
  <si>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</si>
  <si>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</si>
  <si>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</si>
  <si>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</si>
  <si>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</si>
  <si>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</si>
  <si>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</si>
  <si>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</si>
  <si>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</si>
  <si>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</si>
  <si>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</si>
  <si>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</si>
  <si>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</si>
  <si>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</si>
  <si>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</si>
  <si>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</si>
  <si>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</si>
  <si>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</si>
  <si>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</si>
  <si>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</si>
  <si>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</si>
  <si>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</si>
  <si>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</si>
  <si>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</si>
  <si>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</si>
  <si>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</si>
  <si>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</si>
  <si>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</si>
  <si>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</si>
  <si>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</si>
  <si>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</si>
  <si>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</si>
  <si>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</si>
  <si>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</si>
  <si>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</si>
  <si>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</si>
  <si>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</si>
  <si>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</si>
  <si>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</si>
  <si>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</si>
  <si>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</si>
  <si>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</si>
  <si>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</si>
  <si>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</si>
  <si>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</si>
  <si>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</si>
  <si>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</si>
  <si>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</si>
  <si>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</si>
  <si>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</si>
  <si>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</si>
  <si>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</si>
  <si>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</si>
  <si>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</si>
  <si>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</si>
  <si>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</si>
  <si>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</si>
  <si>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</si>
  <si>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</si>
  <si>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</si>
  <si>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</si>
  <si>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</si>
  <si>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</si>
  <si>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</si>
  <si>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</si>
  <si>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</si>
  <si>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</si>
  <si>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</si>
  <si>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</si>
  <si>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</si>
  <si>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</si>
  <si>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</si>
  <si>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</si>
  <si>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</si>
  <si>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</si>
  <si>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</si>
  <si>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</si>
  <si>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</si>
  <si>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</si>
  <si>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</si>
  <si>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</si>
  <si>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</si>
  <si>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</si>
  <si>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</si>
  <si>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</si>
  <si>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</si>
  <si>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</si>
  <si>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</si>
  <si>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</si>
  <si>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</si>
  <si>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</si>
  <si>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</si>
  <si>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</si>
  <si>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</si>
  <si>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</si>
  <si>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</si>
  <si>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</si>
  <si>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</si>
  <si>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</si>
  <si>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</si>
  <si>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</si>
  <si>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</si>
  <si>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</si>
  <si>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</si>
  <si>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</si>
  <si>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</si>
  <si>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</si>
  <si>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0.51</t>
  </si>
  <si>
    <t>▲ 1.05</t>
  </si>
  <si>
    <t>一般会計</t>
  </si>
  <si>
    <t>水道事業会計</t>
  </si>
  <si>
    <t>公共下水道事業会計</t>
  </si>
  <si>
    <t>介護保険事業特別会計</t>
  </si>
  <si>
    <t>国民健康保険事業特別会計</t>
  </si>
  <si>
    <t>農業集落排水事業会計</t>
  </si>
  <si>
    <t>簡易水道事業会計</t>
  </si>
  <si>
    <t>工業用水道事業会計</t>
  </si>
  <si>
    <t>その他会計（赤字）</t>
  </si>
  <si>
    <t>その他会計（黒字）</t>
  </si>
  <si>
    <t>R01</t>
    <phoneticPr fontId="5"/>
  </si>
  <si>
    <t>R02</t>
    <phoneticPr fontId="5"/>
  </si>
  <si>
    <t>R03</t>
    <phoneticPr fontId="5"/>
  </si>
  <si>
    <t>R04</t>
    <phoneticPr fontId="5"/>
  </si>
  <si>
    <t>R05</t>
    <phoneticPr fontId="5"/>
  </si>
  <si>
    <t>合併振興基金</t>
  </si>
  <si>
    <t>鹿ノ俣発電所運営事業基金</t>
  </si>
  <si>
    <t>学校教育施設整備基金</t>
  </si>
  <si>
    <t>新型コロナウイルス感染症対策融資利子補給事業基金</t>
  </si>
  <si>
    <t>スポーツ振興基金</t>
  </si>
  <si>
    <t>下越福祉行政組合 【一般会計】</t>
  </si>
  <si>
    <t>下越福祉行政組合 【老人ホーム特別会計】</t>
  </si>
  <si>
    <t>下越福祉行政組合 【保健施設特別会計】</t>
  </si>
  <si>
    <t>新発田地域広域事務組合 【一般会計】</t>
  </si>
  <si>
    <t>新発田地域広域事務組合 【ごみ処理事業特別会計】</t>
    <rPh sb="17" eb="19">
      <t>ジギョウ</t>
    </rPh>
    <phoneticPr fontId="2"/>
  </si>
  <si>
    <t>新発田地域広域事務組合 【まちづくり事業特別会計】</t>
  </si>
  <si>
    <t>新発田地域広域事務組合 【介護保険事業特別会計】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</si>
  <si>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</si>
  <si>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</si>
  <si>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</si>
  <si>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</si>
  <si>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</si>
  <si>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</si>
  <si>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rPh sb="16" eb="18">
      <t>イッパン</t>
    </rPh>
    <phoneticPr fontId="2"/>
  </si>
  <si>
    <t>新潟県後期高齢者医療広域連合 【後期高齢者医療特別会計】</t>
  </si>
  <si>
    <t>新潟フルーツパーク株式会社</t>
    <rPh sb="0" eb="2">
      <t>ニイガタ</t>
    </rPh>
    <rPh sb="9" eb="13">
      <t>カブ</t>
    </rPh>
    <phoneticPr fontId="2"/>
  </si>
  <si>
    <t>新潟製粉株式会社</t>
    <rPh sb="0" eb="4">
      <t>ニイガタセイフン</t>
    </rPh>
    <rPh sb="4" eb="8">
      <t>カブ</t>
    </rPh>
    <phoneticPr fontId="2"/>
  </si>
  <si>
    <t>胎内高原ハウス株式会社</t>
    <rPh sb="0" eb="4">
      <t>タイナイコウゲン</t>
    </rPh>
    <rPh sb="7" eb="11">
      <t>カブ</t>
    </rPh>
    <phoneticPr fontId="2"/>
  </si>
  <si>
    <t>胎内リゾート株式会社</t>
    <rPh sb="0" eb="2">
      <t>タイナイ</t>
    </rPh>
    <rPh sb="6" eb="10">
      <t>カブ</t>
    </rPh>
    <phoneticPr fontId="2"/>
  </si>
  <si>
    <t>○</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</si>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</sst>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6F8D-4A6C-ADA4-149F79D2EB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66054</c:v>
                </c:pt>
                <c:pt idx="1">
                  <c:v>79871</c:v>
                </c:pt>
                <c:pt idx="2">
                  <c:v>71564</c:v>
                </c:pt>
                <c:pt idx="3">
                  <c:v>73355</c:v>
                </c:pt>
                <c:pt idx="4">
                  <c:v>90948</c:v>
                </c:pt>
              </c:numCache>
            </c:numRef>
          </c:val>
          <c:smooth val="0"/>
          <c:extLst>
            <c:ext xmlns:c16="http://schemas.microsoft.com/office/drawing/2014/chart" uri="{C3380CC4-5D6E-409C-BE32-E72D297353CC}">
              <c16:uniqueId val="{00000001-6F8D-4A6C-ADA4-149F79D2EB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6.33</c:v>
                </c:pt>
                <c:pt idx="1">
                  <c:v>10.46</c:v>
                </c:pt>
                <c:pt idx="2">
                  <c:v>15.54</c:v>
                </c:pt>
                <c:pt idx="3">
                  <c:v>11.56</c:v>
                </c:pt>
                <c:pt idx="4">
                  <c:v>9.4499999999999993</c:v>
                </c:pt>
              </c:numCache>
            </c:numRef>
          </c:val>
          <c:extLst>
            <c:ext xmlns:c16="http://schemas.microsoft.com/office/drawing/2014/chart" uri="{C3380CC4-5D6E-409C-BE32-E72D297353CC}">
              <c16:uniqueId val="{00000000-15B0-4E38-A332-08CD022C0A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c:v>
                </c:pt>
                <c:pt idx="1">
                  <c:v>4.37</c:v>
                </c:pt>
                <c:pt idx="2">
                  <c:v>9.9</c:v>
                </c:pt>
                <c:pt idx="3">
                  <c:v>13.71</c:v>
                </c:pt>
                <c:pt idx="4">
                  <c:v>17.57</c:v>
                </c:pt>
              </c:numCache>
            </c:numRef>
          </c:val>
          <c:extLst>
            <c:ext xmlns:c16="http://schemas.microsoft.com/office/drawing/2014/chart" uri="{C3380CC4-5D6E-409C-BE32-E72D297353CC}">
              <c16:uniqueId val="{00000001-15B0-4E38-A332-08CD022C0A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-0.51</c:v>
                </c:pt>
                <c:pt idx="1">
                  <c:v>4.3099999999999996</c:v>
                </c:pt>
                <c:pt idx="2">
                  <c:v>11.28</c:v>
                </c:pt>
                <c:pt idx="3">
                  <c:v>-1.05</c:v>
                </c:pt>
                <c:pt idx="4">
                  <c:v>1.91</c:v>
                </c:pt>
              </c:numCache>
            </c:numRef>
          </c:val>
          <c:smooth val="0"/>
          <c:extLst>
            <c:ext xmlns:c16="http://schemas.microsoft.com/office/drawing/2014/chart" uri="{C3380CC4-5D6E-409C-BE32-E72D297353CC}">
              <c16:uniqueId val="{00000002-15B0-4E38-A332-08CD022C0A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0.71</c:v>
                </c:pt>
                <c:pt idx="2">
                  <c:v>#N/A</c:v>
                </c:pt>
                <c:pt idx="3">
                  <c:v>0.14000000000000001</c:v>
                </c:pt>
                <c:pt idx="4">
                  <c:v>#N/A</c:v>
                </c:pt>
                <c:pt idx="5">
                  <c:v>0.06</c:v>
                </c:pt>
                <c:pt idx="6">
                  <c:v>#N/A</c:v>
                </c:pt>
                <c:pt idx="7">
                  <c:v>0.06</c:v>
                </c:pt>
                <c:pt idx="8">
                  <c:v>#N/A</c:v>
                </c:pt>
                <c:pt idx="9">
                  <c:v>0.22</c:v>
                </c:pt>
              </c:numCache>
            </c:numRef>
          </c:val>
          <c:extLst>
            <c:ext xmlns:c16="http://schemas.microsoft.com/office/drawing/2014/chart" uri="{C3380CC4-5D6E-409C-BE32-E72D297353CC}">
              <c16:uniqueId val="{00000000-CA23-400A-8AF6-8641FC0112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23-400A-8AF6-8641FC011293}"/>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0.08</c:v>
                </c:pt>
                <c:pt idx="4">
                  <c:v>#N/A</c:v>
                </c:pt>
                <c:pt idx="5">
                  <c:v>0.09</c:v>
                </c:pt>
                <c:pt idx="6">
                  <c:v>#N/A</c:v>
                </c:pt>
                <c:pt idx="7">
                  <c:v>0.12</c:v>
                </c:pt>
                <c:pt idx="8">
                  <c:v>#N/A</c:v>
                </c:pt>
                <c:pt idx="9">
                  <c:v>0.13</c:v>
                </c:pt>
              </c:numCache>
            </c:numRef>
          </c:val>
          <c:extLst>
            <c:ext xmlns:c16="http://schemas.microsoft.com/office/drawing/2014/chart" uri="{C3380CC4-5D6E-409C-BE32-E72D297353CC}">
              <c16:uniqueId val="{00000002-CA23-400A-8AF6-8641FC011293}"/>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0.92</c:v>
                </c:pt>
                <c:pt idx="4">
                  <c:v>#N/A</c:v>
                </c:pt>
                <c:pt idx="5">
                  <c:v>0.87</c:v>
                </c:pt>
                <c:pt idx="6">
                  <c:v>#N/A</c:v>
                </c:pt>
                <c:pt idx="7">
                  <c:v>0.97</c:v>
                </c:pt>
                <c:pt idx="8">
                  <c:v>#N/A</c:v>
                </c:pt>
                <c:pt idx="9">
                  <c:v>0.88</c:v>
                </c:pt>
              </c:numCache>
            </c:numRef>
          </c:val>
          <c:extLst>
            <c:ext xmlns:c16="http://schemas.microsoft.com/office/drawing/2014/chart" uri="{C3380CC4-5D6E-409C-BE32-E72D297353CC}">
              <c16:uniqueId val="{00000003-CA23-400A-8AF6-8641FC011293}"/>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0.63</c:v>
                </c:pt>
                <c:pt idx="4">
                  <c:v>#N/A</c:v>
                </c:pt>
                <c:pt idx="5">
                  <c:v>0.73</c:v>
                </c:pt>
                <c:pt idx="6">
                  <c:v>#N/A</c:v>
                </c:pt>
                <c:pt idx="7">
                  <c:v>1.07</c:v>
                </c:pt>
                <c:pt idx="8">
                  <c:v>#N/A</c:v>
                </c:pt>
                <c:pt idx="9">
                  <c:v>1.4</c:v>
                </c:pt>
              </c:numCache>
            </c:numRef>
          </c:val>
          <c:extLst>
            <c:ext xmlns:c16="http://schemas.microsoft.com/office/drawing/2014/chart" uri="{C3380CC4-5D6E-409C-BE32-E72D297353CC}">
              <c16:uniqueId val="{00000004-CA23-400A-8AF6-8641FC01129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0.91</c:v>
                </c:pt>
                <c:pt idx="2">
                  <c:v>#N/A</c:v>
                </c:pt>
                <c:pt idx="3">
                  <c:v>1.37</c:v>
                </c:pt>
                <c:pt idx="4">
                  <c:v>#N/A</c:v>
                </c:pt>
                <c:pt idx="5">
                  <c:v>0.81</c:v>
                </c:pt>
                <c:pt idx="6">
                  <c:v>#N/A</c:v>
                </c:pt>
                <c:pt idx="7">
                  <c:v>1.29</c:v>
                </c:pt>
                <c:pt idx="8">
                  <c:v>#N/A</c:v>
                </c:pt>
                <c:pt idx="9">
                  <c:v>1.97</c:v>
                </c:pt>
              </c:numCache>
            </c:numRef>
          </c:val>
          <c:extLst>
            <c:ext xmlns:c16="http://schemas.microsoft.com/office/drawing/2014/chart" uri="{C3380CC4-5D6E-409C-BE32-E72D297353CC}">
              <c16:uniqueId val="{00000005-CA23-400A-8AF6-8641FC01129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1.24</c:v>
                </c:pt>
                <c:pt idx="2">
                  <c:v>#N/A</c:v>
                </c:pt>
                <c:pt idx="3">
                  <c:v>1.76</c:v>
                </c:pt>
                <c:pt idx="4">
                  <c:v>#N/A</c:v>
                </c:pt>
                <c:pt idx="5">
                  <c:v>2.0099999999999998</c:v>
                </c:pt>
                <c:pt idx="6">
                  <c:v>#N/A</c:v>
                </c:pt>
                <c:pt idx="7">
                  <c:v>3.5</c:v>
                </c:pt>
                <c:pt idx="8">
                  <c:v>#N/A</c:v>
                </c:pt>
                <c:pt idx="9">
                  <c:v>2.89</c:v>
                </c:pt>
              </c:numCache>
            </c:numRef>
          </c:val>
          <c:extLst>
            <c:ext xmlns:c16="http://schemas.microsoft.com/office/drawing/2014/chart" uri="{C3380CC4-5D6E-409C-BE32-E72D297353CC}">
              <c16:uniqueId val="{00000006-CA23-400A-8AF6-8641FC01129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3.53</c:v>
                </c:pt>
                <c:pt idx="2">
                  <c:v>#N/A</c:v>
                </c:pt>
                <c:pt idx="3">
                  <c:v>3.4</c:v>
                </c:pt>
                <c:pt idx="4">
                  <c:v>#N/A</c:v>
                </c:pt>
                <c:pt idx="5">
                  <c:v>3.07</c:v>
                </c:pt>
                <c:pt idx="6">
                  <c:v>#N/A</c:v>
                </c:pt>
                <c:pt idx="7">
                  <c:v>3</c:v>
                </c:pt>
                <c:pt idx="8">
                  <c:v>#N/A</c:v>
                </c:pt>
                <c:pt idx="9">
                  <c:v>2.93</c:v>
                </c:pt>
              </c:numCache>
            </c:numRef>
          </c:val>
          <c:extLst>
            <c:ext xmlns:c16="http://schemas.microsoft.com/office/drawing/2014/chart" uri="{C3380CC4-5D6E-409C-BE32-E72D297353CC}">
              <c16:uniqueId val="{00000007-CA23-400A-8AF6-8641FC01129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5.67</c:v>
                </c:pt>
                <c:pt idx="2">
                  <c:v>#N/A</c:v>
                </c:pt>
                <c:pt idx="3">
                  <c:v>6.36</c:v>
                </c:pt>
                <c:pt idx="4">
                  <c:v>#N/A</c:v>
                </c:pt>
                <c:pt idx="5">
                  <c:v>6.41</c:v>
                </c:pt>
                <c:pt idx="6">
                  <c:v>#N/A</c:v>
                </c:pt>
                <c:pt idx="7">
                  <c:v>6.54</c:v>
                </c:pt>
                <c:pt idx="8">
                  <c:v>#N/A</c:v>
                </c:pt>
                <c:pt idx="9">
                  <c:v>7.14</c:v>
                </c:pt>
              </c:numCache>
            </c:numRef>
          </c:val>
          <c:extLst>
            <c:ext xmlns:c16="http://schemas.microsoft.com/office/drawing/2014/chart" uri="{C3380CC4-5D6E-409C-BE32-E72D297353CC}">
              <c16:uniqueId val="{00000008-CA23-400A-8AF6-8641FC0112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6.13</c:v>
                </c:pt>
                <c:pt idx="2">
                  <c:v>#N/A</c:v>
                </c:pt>
                <c:pt idx="3">
                  <c:v>10.32</c:v>
                </c:pt>
                <c:pt idx="4">
                  <c:v>#N/A</c:v>
                </c:pt>
                <c:pt idx="5">
                  <c:v>15.5</c:v>
                </c:pt>
                <c:pt idx="6">
                  <c:v>#N/A</c:v>
                </c:pt>
                <c:pt idx="7">
                  <c:v>11.5</c:v>
                </c:pt>
                <c:pt idx="8">
                  <c:v>#N/A</c:v>
                </c:pt>
                <c:pt idx="9">
                  <c:v>9.3000000000000007</c:v>
                </c:pt>
              </c:numCache>
            </c:numRef>
          </c:val>
          <c:extLst>
            <c:ext xmlns:c16="http://schemas.microsoft.com/office/drawing/2014/chart" uri="{C3380CC4-5D6E-409C-BE32-E72D297353CC}">
              <c16:uniqueId val="{00000009-CA23-400A-8AF6-8641FC0112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1719</c:v>
                </c:pt>
                <c:pt idx="5">
                  <c:v>1734</c:v>
                </c:pt>
                <c:pt idx="8">
                  <c:v>1759</c:v>
                </c:pt>
                <c:pt idx="11">
                  <c:v>1805</c:v>
                </c:pt>
                <c:pt idx="14">
                  <c:v>1776</c:v>
                </c:pt>
              </c:numCache>
            </c:numRef>
          </c:val>
          <c:extLst>
            <c:ext xmlns:c16="http://schemas.microsoft.com/office/drawing/2014/chart" uri="{C3380CC4-5D6E-409C-BE32-E72D297353CC}">
              <c16:uniqueId val="{00000000-341F-46B5-992B-6BEB638CC2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341F-46B5-992B-6BEB638CC2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19</c:v>
                </c:pt>
                <c:pt idx="6">
                  <c:v>18</c:v>
                </c:pt>
                <c:pt idx="9">
                  <c:v>25</c:v>
                </c:pt>
                <c:pt idx="12">
                  <c:v>9</c:v>
                </c:pt>
              </c:numCache>
            </c:numRef>
          </c:val>
          <c:extLst>
            <c:ext xmlns:c16="http://schemas.microsoft.com/office/drawing/2014/chart" uri="{C3380CC4-5D6E-409C-BE32-E72D297353CC}">
              <c16:uniqueId val="{00000002-341F-46B5-992B-6BEB638CC2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57</c:v>
                </c:pt>
                <c:pt idx="3">
                  <c:v>57</c:v>
                </c:pt>
                <c:pt idx="6">
                  <c:v>68</c:v>
                </c:pt>
                <c:pt idx="9">
                  <c:v>79</c:v>
                </c:pt>
                <c:pt idx="12">
                  <c:v>93</c:v>
                </c:pt>
              </c:numCache>
            </c:numRef>
          </c:val>
          <c:extLst>
            <c:ext xmlns:c16="http://schemas.microsoft.com/office/drawing/2014/chart" uri="{C3380CC4-5D6E-409C-BE32-E72D297353CC}">
              <c16:uniqueId val="{00000003-341F-46B5-992B-6BEB638CC2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706</c:v>
                </c:pt>
                <c:pt idx="3">
                  <c:v>719</c:v>
                </c:pt>
                <c:pt idx="6">
                  <c:v>704</c:v>
                </c:pt>
                <c:pt idx="9">
                  <c:v>713</c:v>
                </c:pt>
                <c:pt idx="12">
                  <c:v>725</c:v>
                </c:pt>
              </c:numCache>
            </c:numRef>
          </c:val>
          <c:extLst>
            <c:ext xmlns:c16="http://schemas.microsoft.com/office/drawing/2014/chart" uri="{C3380CC4-5D6E-409C-BE32-E72D297353CC}">
              <c16:uniqueId val="{00000004-341F-46B5-992B-6BEB638CC2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1F-46B5-992B-6BEB638CC2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1F-46B5-992B-6BEB638CC2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1891</c:v>
                </c:pt>
                <c:pt idx="3">
                  <c:v>1913</c:v>
                </c:pt>
                <c:pt idx="6">
                  <c:v>1993</c:v>
                </c:pt>
                <c:pt idx="9">
                  <c:v>2012</c:v>
                </c:pt>
                <c:pt idx="12">
                  <c:v>2051</c:v>
                </c:pt>
              </c:numCache>
            </c:numRef>
          </c:val>
          <c:extLst>
            <c:ext xmlns:c16="http://schemas.microsoft.com/office/drawing/2014/chart" uri="{C3380CC4-5D6E-409C-BE32-E72D297353CC}">
              <c16:uniqueId val="{00000007-341F-46B5-992B-6BEB638CC2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954</c:v>
                </c:pt>
                <c:pt idx="2">
                  <c:v>#N/A</c:v>
                </c:pt>
                <c:pt idx="3">
                  <c:v>#N/A</c:v>
                </c:pt>
                <c:pt idx="4">
                  <c:v>974</c:v>
                </c:pt>
                <c:pt idx="5">
                  <c:v>#N/A</c:v>
                </c:pt>
                <c:pt idx="6">
                  <c:v>#N/A</c:v>
                </c:pt>
                <c:pt idx="7">
                  <c:v>1024</c:v>
                </c:pt>
                <c:pt idx="8">
                  <c:v>#N/A</c:v>
                </c:pt>
                <c:pt idx="9">
                  <c:v>#N/A</c:v>
                </c:pt>
                <c:pt idx="10">
                  <c:v>1025</c:v>
                </c:pt>
                <c:pt idx="11">
                  <c:v>#N/A</c:v>
                </c:pt>
                <c:pt idx="12">
                  <c:v>#N/A</c:v>
                </c:pt>
                <c:pt idx="13">
                  <c:v>1102</c:v>
                </c:pt>
                <c:pt idx="14">
                  <c:v>#N/A</c:v>
                </c:pt>
              </c:numCache>
            </c:numRef>
          </c:val>
          <c:smooth val="0"/>
          <c:extLst>
            <c:ext xmlns:c16="http://schemas.microsoft.com/office/drawing/2014/chart" uri="{C3380CC4-5D6E-409C-BE32-E72D297353CC}">
              <c16:uniqueId val="{00000008-341F-46B5-992B-6BEB638CC2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21306</c:v>
                </c:pt>
                <c:pt idx="5">
                  <c:v>20541</c:v>
                </c:pt>
                <c:pt idx="8">
                  <c:v>20762</c:v>
                </c:pt>
                <c:pt idx="11">
                  <c:v>19781</c:v>
                </c:pt>
                <c:pt idx="14">
                  <c:v>19650</c:v>
                </c:pt>
              </c:numCache>
            </c:numRef>
          </c:val>
          <c:extLst>
            <c:ext xmlns:c16="http://schemas.microsoft.com/office/drawing/2014/chart" uri="{C3380CC4-5D6E-409C-BE32-E72D297353CC}">
              <c16:uniqueId val="{00000000-A54D-49E3-9B8D-A649A9501A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499</c:v>
                </c:pt>
                <c:pt idx="5">
                  <c:v>437</c:v>
                </c:pt>
                <c:pt idx="8">
                  <c:v>351</c:v>
                </c:pt>
                <c:pt idx="11">
                  <c:v>321</c:v>
                </c:pt>
                <c:pt idx="14">
                  <c:v>302</c:v>
                </c:pt>
              </c:numCache>
            </c:numRef>
          </c:val>
          <c:extLst>
            <c:ext xmlns:c16="http://schemas.microsoft.com/office/drawing/2014/chart" uri="{C3380CC4-5D6E-409C-BE32-E72D297353CC}">
              <c16:uniqueId val="{00000001-A54D-49E3-9B8D-A649A9501A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1428</c:v>
                </c:pt>
                <c:pt idx="5">
                  <c:v>1508</c:v>
                </c:pt>
                <c:pt idx="8">
                  <c:v>2617</c:v>
                </c:pt>
                <c:pt idx="11">
                  <c:v>3323</c:v>
                </c:pt>
                <c:pt idx="14">
                  <c:v>3729</c:v>
                </c:pt>
              </c:numCache>
            </c:numRef>
          </c:val>
          <c:extLst>
            <c:ext xmlns:c16="http://schemas.microsoft.com/office/drawing/2014/chart" uri="{C3380CC4-5D6E-409C-BE32-E72D297353CC}">
              <c16:uniqueId val="{00000002-A54D-49E3-9B8D-A649A9501A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4D-49E3-9B8D-A649A9501A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4D-49E3-9B8D-A649A9501A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253</c:v>
                </c:pt>
                <c:pt idx="3">
                  <c:v>356</c:v>
                </c:pt>
                <c:pt idx="6">
                  <c:v>320</c:v>
                </c:pt>
                <c:pt idx="9">
                  <c:v>284</c:v>
                </c:pt>
                <c:pt idx="12">
                  <c:v>247</c:v>
                </c:pt>
              </c:numCache>
            </c:numRef>
          </c:val>
          <c:extLst>
            <c:ext xmlns:c16="http://schemas.microsoft.com/office/drawing/2014/chart" uri="{C3380CC4-5D6E-409C-BE32-E72D297353CC}">
              <c16:uniqueId val="{00000005-A54D-49E3-9B8D-A649A9501A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3254</c:v>
                </c:pt>
                <c:pt idx="3">
                  <c:v>3171</c:v>
                </c:pt>
                <c:pt idx="6">
                  <c:v>3115</c:v>
                </c:pt>
                <c:pt idx="9">
                  <c:v>3075</c:v>
                </c:pt>
                <c:pt idx="12">
                  <c:v>2973</c:v>
                </c:pt>
              </c:numCache>
            </c:numRef>
          </c:val>
          <c:extLst>
            <c:ext xmlns:c16="http://schemas.microsoft.com/office/drawing/2014/chart" uri="{C3380CC4-5D6E-409C-BE32-E72D297353CC}">
              <c16:uniqueId val="{00000006-A54D-49E3-9B8D-A649A9501A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411</c:v>
                </c:pt>
                <c:pt idx="3">
                  <c:v>486</c:v>
                </c:pt>
                <c:pt idx="6">
                  <c:v>546</c:v>
                </c:pt>
                <c:pt idx="9">
                  <c:v>567</c:v>
                </c:pt>
                <c:pt idx="12">
                  <c:v>597</c:v>
                </c:pt>
              </c:numCache>
            </c:numRef>
          </c:val>
          <c:extLst>
            <c:ext xmlns:c16="http://schemas.microsoft.com/office/drawing/2014/chart" uri="{C3380CC4-5D6E-409C-BE32-E72D297353CC}">
              <c16:uniqueId val="{00000007-A54D-49E3-9B8D-A649A9501A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11209</c:v>
                </c:pt>
                <c:pt idx="3">
                  <c:v>10802</c:v>
                </c:pt>
                <c:pt idx="6">
                  <c:v>10469</c:v>
                </c:pt>
                <c:pt idx="9">
                  <c:v>9938</c:v>
                </c:pt>
                <c:pt idx="12">
                  <c:v>9515</c:v>
                </c:pt>
              </c:numCache>
            </c:numRef>
          </c:val>
          <c:extLst>
            <c:ext xmlns:c16="http://schemas.microsoft.com/office/drawing/2014/chart" uri="{C3380CC4-5D6E-409C-BE32-E72D297353CC}">
              <c16:uniqueId val="{00000008-A54D-49E3-9B8D-A649A9501A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121</c:v>
                </c:pt>
                <c:pt idx="3">
                  <c:v>107</c:v>
                </c:pt>
                <c:pt idx="6">
                  <c:v>161</c:v>
                </c:pt>
                <c:pt idx="9">
                  <c:v>130</c:v>
                </c:pt>
                <c:pt idx="12">
                  <c:v>107</c:v>
                </c:pt>
              </c:numCache>
            </c:numRef>
          </c:val>
          <c:extLst>
            <c:ext xmlns:c16="http://schemas.microsoft.com/office/drawing/2014/chart" uri="{C3380CC4-5D6E-409C-BE32-E72D297353CC}">
              <c16:uniqueId val="{00000009-A54D-49E3-9B8D-A649A9501A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20126</c:v>
                </c:pt>
                <c:pt idx="3">
                  <c:v>19746</c:v>
                </c:pt>
                <c:pt idx="6">
                  <c:v>19592</c:v>
                </c:pt>
                <c:pt idx="9">
                  <c:v>19162</c:v>
                </c:pt>
                <c:pt idx="12">
                  <c:v>18989</c:v>
                </c:pt>
              </c:numCache>
            </c:numRef>
          </c:val>
          <c:extLst>
            <c:ext xmlns:c16="http://schemas.microsoft.com/office/drawing/2014/chart" uri="{C3380CC4-5D6E-409C-BE32-E72D297353CC}">
              <c16:uniqueId val="{0000000A-A54D-49E3-9B8D-A649A9501A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12141</c:v>
                </c:pt>
                <c:pt idx="2">
                  <c:v>#N/A</c:v>
                </c:pt>
                <c:pt idx="3">
                  <c:v>#N/A</c:v>
                </c:pt>
                <c:pt idx="4">
                  <c:v>12182</c:v>
                </c:pt>
                <c:pt idx="5">
                  <c:v>#N/A</c:v>
                </c:pt>
                <c:pt idx="6">
                  <c:v>#N/A</c:v>
                </c:pt>
                <c:pt idx="7">
                  <c:v>10473</c:v>
                </c:pt>
                <c:pt idx="8">
                  <c:v>#N/A</c:v>
                </c:pt>
                <c:pt idx="9">
                  <c:v>#N/A</c:v>
                </c:pt>
                <c:pt idx="10">
                  <c:v>9731</c:v>
                </c:pt>
                <c:pt idx="11">
                  <c:v>#N/A</c:v>
                </c:pt>
                <c:pt idx="12">
                  <c:v>#N/A</c:v>
                </c:pt>
                <c:pt idx="13">
                  <c:v>8747</c:v>
                </c:pt>
                <c:pt idx="14">
                  <c:v>#N/A</c:v>
                </c:pt>
              </c:numCache>
            </c:numRef>
          </c:val>
          <c:smooth val="0"/>
          <c:extLst>
            <c:ext xmlns:c16="http://schemas.microsoft.com/office/drawing/2014/chart" uri="{C3380CC4-5D6E-409C-BE32-E72D297353CC}">
              <c16:uniqueId val="{0000000B-A54D-49E3-9B8D-A649A9501A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977</c:v>
                </c:pt>
                <c:pt idx="1">
                  <c:v>1309</c:v>
                </c:pt>
                <c:pt idx="2">
                  <c:v>1687</c:v>
                </c:pt>
              </c:numCache>
            </c:numRef>
          </c:val>
          <c:extLst>
            <c:ext xmlns:c16="http://schemas.microsoft.com/office/drawing/2014/chart" uri="{C3380CC4-5D6E-409C-BE32-E72D297353CC}">
              <c16:uniqueId val="{00000000-AB46-4949-A715-F0B8F44513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148</c:v>
                </c:pt>
                <c:pt idx="1">
                  <c:v>148</c:v>
                </c:pt>
                <c:pt idx="2">
                  <c:v>190</c:v>
                </c:pt>
              </c:numCache>
            </c:numRef>
          </c:val>
          <c:extLst>
            <c:ext xmlns:c16="http://schemas.microsoft.com/office/drawing/2014/chart" uri="{C3380CC4-5D6E-409C-BE32-E72D297353CC}">
              <c16:uniqueId val="{00000001-AB46-4949-A715-F0B8F44513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1486</c:v>
                </c:pt>
                <c:pt idx="1">
                  <c:v>1788</c:v>
                </c:pt>
                <c:pt idx="2">
                  <c:v>1647</c:v>
                </c:pt>
              </c:numCache>
            </c:numRef>
          </c:val>
          <c:extLst>
            <c:ext xmlns:c16="http://schemas.microsoft.com/office/drawing/2014/chart" uri="{C3380CC4-5D6E-409C-BE32-E72D297353CC}">
              <c16:uniqueId val="{00000002-AB46-4949-A715-F0B8F44513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27,284
26,930
264.89
20,558,718
19,280,451
907,859
9,604,378
18,953,877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財政需要額は増加傾向にある一方で税収等が伸びていないため、財政力指数は低下している。</a:t>
          </a:r>
        </a:p>
        <a:p>
          <a:r>
            <a:rPr kumimoji="1" lang="ja-JP" altLang="en-US" sz="1300">
              <a:latin typeface="ＭＳ Ｐゴシック" panose="020B0600070205080204" pitchFamily="50" charset="-128"/>
              <a:ea typeface="ＭＳ Ｐゴシック" panose="020B0600070205080204" pitchFamily="50" charset="-128"/>
            </a:rPr>
            <a:t>　財政収入額について今後の大きい伸びは期待できない中、企業の工業団地への誘致、洋上風力発電の推進、中小企業・小規模企業等への創業や販路開拓に対する支援、移住・就業等支援事業による移住定住の促進などの施策により、地域産業の発展及び就業人口の増加を図り、税収の増加に繋げ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161472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ポイント上昇した。依然、類似団体平均と比較すると高い水準にある。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中でも委託料などの物件費は、類似団体平均より経常収支比率に占める割合が高く、今後も継続して削減に努めていく必要がある。また、地方債を財源とした大規模事業の施工に伴い地方債借入額が増加し、償還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年度にピークを迎える見込みであるため、借入額の抑制などにより公債費負担の平準化を図っていきたい。</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111760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0412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64</xdr:row>
      <xdr:rowOff>31327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1000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10004"/>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47413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8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人件費及び物件費の減少により、令和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今後も経常経費の削減により物件費等の圧縮を図っていきたい。</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37759</xdr:rowOff>
    </xdr:from>
    <xdr:to>
      <xdr:col>23</xdr:col>
      <xdr:colOff>133350</xdr:colOff>
      <xdr:row>85</xdr:row>
      <xdr:rowOff>132935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611009"/>
          <a:ext cx="838200" cy="9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99426</xdr:rowOff>
    </xdr:from>
    <xdr:to>
      <xdr:col>19</xdr:col>
      <xdr:colOff>133350</xdr:colOff>
      <xdr:row>85</xdr:row>
      <xdr:rowOff>132935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72676"/>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167222</xdr:rowOff>
    </xdr:from>
    <xdr:to>
      <xdr:col>15</xdr:col>
      <xdr:colOff>82550</xdr:colOff>
      <xdr:row>85</xdr:row>
      <xdr:rowOff>99426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69022"/>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57841</xdr:rowOff>
    </xdr:from>
    <xdr:to>
      <xdr:col>11</xdr:col>
      <xdr:colOff>31750</xdr:colOff>
      <xdr:row>84</xdr:row>
      <xdr:rowOff>167222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59641"/>
          <a:ext cx="889000" cy="10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158409</xdr:rowOff>
    </xdr:from>
    <xdr:to>
      <xdr:col>23</xdr:col>
      <xdr:colOff>184150</xdr:colOff>
      <xdr:row>85</xdr:row>
      <xdr:rowOff>88559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0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82135</xdr:rowOff>
    </xdr:from>
    <xdr:to>
      <xdr:col>19</xdr:col>
      <xdr:colOff>184150</xdr:colOff>
      <xdr:row>86</xdr:row>
      <xdr:rowOff>12285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168512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4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48626</xdr:rowOff>
    </xdr:from>
    <xdr:to>
      <xdr:col>15</xdr:col>
      <xdr:colOff>133350</xdr:colOff>
      <xdr:row>85</xdr:row>
      <xdr:rowOff>150226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135003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7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116422</xdr:rowOff>
    </xdr:from>
    <xdr:to>
      <xdr:col>11</xdr:col>
      <xdr:colOff>82550</xdr:colOff>
      <xdr:row>85</xdr:row>
      <xdr:rowOff>46572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1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31349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0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7041</xdr:rowOff>
    </xdr:from>
    <xdr:to>
      <xdr:col>7</xdr:col>
      <xdr:colOff>31750</xdr:colOff>
      <xdr:row>84</xdr:row>
      <xdr:rowOff>108641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93418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9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これまでの給与適正化の取組などにより、類似団体平均と比較すると低水準で推移している。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今後も国の取扱いを基本としつつ、地域の給与水準を踏まえ、給与の適正化に努めていく。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144991</xdr:rowOff>
    </xdr:from>
    <xdr:to>
      <xdr:col>81</xdr:col>
      <xdr:colOff>44450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3860991"/>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144991</xdr:rowOff>
    </xdr:from>
    <xdr:to>
      <xdr:col>77</xdr:col>
      <xdr:colOff>44450</xdr:colOff>
      <xdr:row>80</xdr:row>
      <xdr:rowOff>144991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3860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144991</xdr:rowOff>
    </xdr:from>
    <xdr:to>
      <xdr:col>72</xdr:col>
      <xdr:colOff>203200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3860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144991</xdr:rowOff>
    </xdr:from>
    <xdr:to>
      <xdr:col>68</xdr:col>
      <xdr:colOff>152400</xdr:colOff>
      <xdr:row>81</xdr:row>
      <xdr:rowOff>74084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38609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116011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94191</xdr:rowOff>
    </xdr:from>
    <xdr:to>
      <xdr:col>77</xdr:col>
      <xdr:colOff>95250</xdr:colOff>
      <xdr:row>81</xdr:row>
      <xdr:rowOff>24341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34518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57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94191</xdr:rowOff>
    </xdr:from>
    <xdr:to>
      <xdr:col>73</xdr:col>
      <xdr:colOff>44450</xdr:colOff>
      <xdr:row>81</xdr:row>
      <xdr:rowOff>24341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94191</xdr:rowOff>
    </xdr:from>
    <xdr:to>
      <xdr:col>68</xdr:col>
      <xdr:colOff>203200</xdr:colOff>
      <xdr:row>81</xdr:row>
      <xdr:rowOff>24341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34518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ポイント増加した。主に民生、農林水産部門について類似団体平均と比べ職員数が多くなっている。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民間委託への転換を図るなどして、今後も適正な職員数の管理に努めていく。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31569</xdr:rowOff>
    </xdr:from>
    <xdr:to>
      <xdr:col>81</xdr:col>
      <xdr:colOff>44450</xdr:colOff>
      <xdr:row>63</xdr:row>
      <xdr:rowOff>36740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32919"/>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9162</xdr:rowOff>
    </xdr:from>
    <xdr:to>
      <xdr:col>77</xdr:col>
      <xdr:colOff>44450</xdr:colOff>
      <xdr:row>63</xdr:row>
      <xdr:rowOff>31569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10512"/>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149588</xdr:rowOff>
    </xdr:from>
    <xdr:to>
      <xdr:col>72</xdr:col>
      <xdr:colOff>203200</xdr:colOff>
      <xdr:row>63</xdr:row>
      <xdr:rowOff>9162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7948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144417</xdr:rowOff>
    </xdr:from>
    <xdr:to>
      <xdr:col>68</xdr:col>
      <xdr:colOff>152400</xdr:colOff>
      <xdr:row>62</xdr:row>
      <xdr:rowOff>149588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7431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157390</xdr:rowOff>
    </xdr:from>
    <xdr:to>
      <xdr:col>81</xdr:col>
      <xdr:colOff>95250</xdr:colOff>
      <xdr:row>63</xdr:row>
      <xdr:rowOff>87540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129467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5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152219</xdr:rowOff>
    </xdr:from>
    <xdr:to>
      <xdr:col>77</xdr:col>
      <xdr:colOff>95250</xdr:colOff>
      <xdr:row>63</xdr:row>
      <xdr:rowOff>82369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67146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6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129812</xdr:rowOff>
    </xdr:from>
    <xdr:to>
      <xdr:col>73</xdr:col>
      <xdr:colOff>44450</xdr:colOff>
      <xdr:row>63</xdr:row>
      <xdr:rowOff>59962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44739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4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98788</xdr:rowOff>
    </xdr:from>
    <xdr:to>
      <xdr:col>68</xdr:col>
      <xdr:colOff>203200</xdr:colOff>
      <xdr:row>63</xdr:row>
      <xdr:rowOff>28938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1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93617</xdr:rowOff>
    </xdr:from>
    <xdr:to>
      <xdr:col>64</xdr:col>
      <xdr:colOff>152400</xdr:colOff>
      <xdr:row>63</xdr:row>
      <xdr:rowOff>23767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辺地対策事業等の元利償還金の増により、令和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ポイント増加し、近年は連続して上昇している状況である。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早期健全化基準の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％は下回っているものの、類似団体平均と比較すると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地方債の新規借入利率が急激に上昇するなど、今後の見通しについては不透明な要素もある。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年度の中条小学校改築事業の借入や過去の合併特例事業債、辺地対策事業債の元利償還により、今後も微増していくものと考えている。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27215</xdr:rowOff>
    </xdr:from>
    <xdr:to>
      <xdr:col>81</xdr:col>
      <xdr:colOff>44450</xdr:colOff>
      <xdr:row>44</xdr:row>
      <xdr:rowOff>84667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57101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15724</xdr:rowOff>
    </xdr:from>
    <xdr:to>
      <xdr:col>77</xdr:col>
      <xdr:colOff>44450</xdr:colOff>
      <xdr:row>44</xdr:row>
      <xdr:rowOff>27215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15724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141212</xdr:rowOff>
    </xdr:from>
    <xdr:to>
      <xdr:col>68</xdr:col>
      <xdr:colOff>152400</xdr:colOff>
      <xdr:row>43</xdr:row>
      <xdr:rowOff>164193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5944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147865</xdr:rowOff>
    </xdr:from>
    <xdr:to>
      <xdr:col>77</xdr:col>
      <xdr:colOff>95250</xdr:colOff>
      <xdr:row>44</xdr:row>
      <xdr:rowOff>78015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62792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90412</xdr:rowOff>
    </xdr:from>
    <xdr:to>
      <xdr:col>64</xdr:col>
      <xdr:colOff>152400</xdr:colOff>
      <xdr:row>44</xdr:row>
      <xdr:rowOff>20562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5339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一般会計の地方債や公営企業債の償還が進み、これらの現在高が減少したこと、財政調整基金等の積み立てを行ったこと等により、令和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早期健全化基準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％を大きく下回っており、早期に是正を求められるまでには至っていないが、類似団体平均や県内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と比較しても高い水準となっている。高い要因として大規模事業による地方債借入残高の増加や下水道整備に伴う下水道事業債等の償還への繰出金、さらに基金などの充当可能な財源が少ないことが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地方債の適正な管理、公共下水道事業会計等の公営企業の安定経営、余剰財源の基金への積立などにより比率の改善に努めていく。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89611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0675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61688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49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89611</xdr:rowOff>
    </xdr:from>
    <xdr:to>
      <xdr:col>81</xdr:col>
      <xdr:colOff>133350</xdr:colOff>
      <xdr:row>20</xdr:row>
      <xdr:rowOff>89611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18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89611</xdr:rowOff>
    </xdr:from>
    <xdr:to>
      <xdr:col>81</xdr:col>
      <xdr:colOff>44450</xdr:colOff>
      <xdr:row>21</xdr:row>
      <xdr:rowOff>47498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518611"/>
          <a:ext cx="8382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47498</xdr:rowOff>
    </xdr:from>
    <xdr:to>
      <xdr:col>77</xdr:col>
      <xdr:colOff>44450</xdr:colOff>
      <xdr:row>21</xdr:row>
      <xdr:rowOff>84175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647948"/>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52121</xdr:rowOff>
    </xdr:from>
    <xdr:to>
      <xdr:col>77</xdr:col>
      <xdr:colOff>95250</xdr:colOff>
      <xdr:row>14</xdr:row>
      <xdr:rowOff>153721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5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163898</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2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84175</xdr:rowOff>
    </xdr:from>
    <xdr:to>
      <xdr:col>72</xdr:col>
      <xdr:colOff>203200</xdr:colOff>
      <xdr:row>23</xdr:row>
      <xdr:rowOff>16358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684625"/>
          <a:ext cx="889000" cy="2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128372</xdr:rowOff>
    </xdr:from>
    <xdr:to>
      <xdr:col>73</xdr:col>
      <xdr:colOff>44450</xdr:colOff>
      <xdr:row>15</xdr:row>
      <xdr:rowOff>58522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68699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16358</xdr:rowOff>
    </xdr:from>
    <xdr:to>
      <xdr:col>68</xdr:col>
      <xdr:colOff>152400</xdr:colOff>
      <xdr:row>23</xdr:row>
      <xdr:rowOff>60757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959708"/>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139954</xdr:rowOff>
    </xdr:from>
    <xdr:to>
      <xdr:col>68</xdr:col>
      <xdr:colOff>203200</xdr:colOff>
      <xdr:row>15</xdr:row>
      <xdr:rowOff>70104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80281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143815</xdr:rowOff>
    </xdr:from>
    <xdr:to>
      <xdr:col>64</xdr:col>
      <xdr:colOff>152400</xdr:colOff>
      <xdr:row>15</xdr:row>
      <xdr:rowOff>73965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84142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1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38811</xdr:rowOff>
    </xdr:from>
    <xdr:to>
      <xdr:col>81</xdr:col>
      <xdr:colOff>95250</xdr:colOff>
      <xdr:row>20</xdr:row>
      <xdr:rowOff>140411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4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106138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36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168148</xdr:rowOff>
    </xdr:from>
    <xdr:to>
      <xdr:col>77</xdr:col>
      <xdr:colOff>95250</xdr:colOff>
      <xdr:row>21</xdr:row>
      <xdr:rowOff>98298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83075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68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33375</xdr:rowOff>
    </xdr:from>
    <xdr:to>
      <xdr:col>73</xdr:col>
      <xdr:colOff>44450</xdr:colOff>
      <xdr:row>21</xdr:row>
      <xdr:rowOff>134975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119752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72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137008</xdr:rowOff>
    </xdr:from>
    <xdr:to>
      <xdr:col>68</xdr:col>
      <xdr:colOff>203200</xdr:colOff>
      <xdr:row>23</xdr:row>
      <xdr:rowOff>67158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9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51935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99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9957</xdr:rowOff>
    </xdr:from>
    <xdr:to>
      <xdr:col>64</xdr:col>
      <xdr:colOff>152400</xdr:colOff>
      <xdr:row>23</xdr:row>
      <xdr:rowOff>111557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9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96334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403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27,284
26,930
264.89
20,558,718
19,280,451
907,859
9,604,378
18,953,877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定員管理の状況からも類似団体に比べ職員数が多いことが高い状況につながっていると考える。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今後も組織改革や事務の効率化、民間委託への転換を図るなどして、人件費の抑制に繋げていきたいと考えている。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167822</xdr:rowOff>
    </xdr:from>
    <xdr:to>
      <xdr:col>24</xdr:col>
      <xdr:colOff>25400</xdr:colOff>
      <xdr:row>38</xdr:row>
      <xdr:rowOff>7257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11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7257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1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13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38</xdr:row>
      <xdr:rowOff>105228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155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127907</xdr:rowOff>
    </xdr:from>
    <xdr:to>
      <xdr:col>20</xdr:col>
      <xdr:colOff>38100</xdr:colOff>
      <xdr:row>38</xdr:row>
      <xdr:rowOff>58057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54428</xdr:rowOff>
    </xdr:from>
    <xdr:to>
      <xdr:col>11</xdr:col>
      <xdr:colOff>60325</xdr:colOff>
      <xdr:row>38</xdr:row>
      <xdr:rowOff>156028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施設を多数保有しており、維持管理に係る経費負担が多くなっていることが類似団体より高くなる要因であると考えている。引続き、施設の個別施設計画や長寿命化計画に基づき施設の効率的な運営に努め経費の縮減に取り組んでいきたい。</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67129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885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45357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79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45357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79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17</xdr:row>
      <xdr:rowOff>48079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885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159856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年度以降はほぼ横ばいとなっているが、令和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今後も、社会保障費の増加が見込まれることから、適正な運営ができる範囲内で事業や経費の見直し、増加の抑制に努めていく。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57</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186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その他に区分されるものは維持補修費及び繰出金であるが、令和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15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56</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6350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4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58</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79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一部事務組合においてごみ処理、消防等を担っているため、類似団体平均より高くなっている。なお、一部事務組合で行っている火葬場の更新工事に伴う負担金増加があり令和元年度に比べ令和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年度以降は増加している。</a:t>
          </a:r>
        </a:p>
        <a:p>
          <a:r>
            <a:rPr kumimoji="1" lang="ja-JP" altLang="en-US" sz="1300">
              <a:latin typeface="ＭＳ Ｐゴシック" panose="020B0600070205080204" pitchFamily="50" charset="-128"/>
              <a:ea typeface="ＭＳ Ｐゴシック" panose="020B0600070205080204" pitchFamily="50" charset="-128"/>
            </a:rPr>
            <a:t>　また、公営企業会計への多額の補助金も補助費等の増加に繋がっているため、料金見直しを含め、一般会計の負担軽減に繋がる取組を促していきたい。</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153670</xdr:rowOff>
    </xdr:from>
    <xdr:to>
      <xdr:col>82</xdr:col>
      <xdr:colOff>107950</xdr:colOff>
      <xdr:row>38</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497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130810</xdr:rowOff>
    </xdr:from>
    <xdr:to>
      <xdr:col>78</xdr:col>
      <xdr:colOff>69850</xdr:colOff>
      <xdr:row>38</xdr:row>
      <xdr:rowOff>96520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47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130810</xdr:rowOff>
    </xdr:from>
    <xdr:to>
      <xdr:col>73</xdr:col>
      <xdr:colOff>180975</xdr:colOff>
      <xdr:row>38</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7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38</xdr:row>
      <xdr:rowOff>20320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3144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102870</xdr:rowOff>
    </xdr:from>
    <xdr:to>
      <xdr:col>82</xdr:col>
      <xdr:colOff>158750</xdr:colOff>
      <xdr:row>38</xdr:row>
      <xdr:rowOff>33020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74947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45720</xdr:rowOff>
    </xdr:from>
    <xdr:to>
      <xdr:col>78</xdr:col>
      <xdr:colOff>120650</xdr:colOff>
      <xdr:row>38</xdr:row>
      <xdr:rowOff>147320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132097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80010</xdr:rowOff>
    </xdr:from>
    <xdr:to>
      <xdr:col>74</xdr:col>
      <xdr:colOff>31750</xdr:colOff>
      <xdr:row>38</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55897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6367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合併特例事業債の償還と平成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年度以降毎年度借入を行っている辺地対策事業債の償還等が重なり、今後も増加傾向で推移するものと考えているが、将来の財政を圧迫しないよう借入額の適正な管理に努めていく。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154432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726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99568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720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26415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44704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995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人件費や補助費等が類似団体より高い状況となっているためであるが、事業の見直しなどにより事業の廃止や縮小、事業の効率化による経費の削減により経常経費を抑制して経常収支の改善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040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78</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30352"/>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78</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303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67563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31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108074</xdr:rowOff>
    </xdr:from>
    <xdr:to>
      <xdr:col>29</xdr:col>
      <xdr:colOff>127000</xdr:colOff>
      <xdr:row>16</xdr:row>
      <xdr:rowOff>121476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98899"/>
          <a:ext cx="647700" cy="13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92850</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121476</xdr:rowOff>
    </xdr:from>
    <xdr:to>
      <xdr:col>26</xdr:col>
      <xdr:colOff>50800</xdr:colOff>
      <xdr:row>16</xdr:row>
      <xdr:rowOff>166524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12301"/>
          <a:ext cx="698500" cy="4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166524</xdr:rowOff>
    </xdr:from>
    <xdr:to>
      <xdr:col>22</xdr:col>
      <xdr:colOff>114300</xdr:colOff>
      <xdr:row>17</xdr:row>
      <xdr:rowOff>35008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57349"/>
          <a:ext cx="698500" cy="39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35008</xdr:rowOff>
    </xdr:from>
    <xdr:to>
      <xdr:col>18</xdr:col>
      <xdr:colOff>177800</xdr:colOff>
      <xdr:row>17</xdr:row>
      <xdr:rowOff>109903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97283"/>
          <a:ext cx="698500" cy="74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57274</xdr:rowOff>
    </xdr:from>
    <xdr:to>
      <xdr:col>29</xdr:col>
      <xdr:colOff>177800</xdr:colOff>
      <xdr:row>16</xdr:row>
      <xdr:rowOff>158874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4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73801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9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70676</xdr:rowOff>
    </xdr:from>
    <xdr:to>
      <xdr:col>26</xdr:col>
      <xdr:colOff>101600</xdr:colOff>
      <xdr:row>17</xdr:row>
      <xdr:rowOff>826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6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11003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115724</xdr:rowOff>
    </xdr:from>
    <xdr:to>
      <xdr:col>22</xdr:col>
      <xdr:colOff>165100</xdr:colOff>
      <xdr:row>17</xdr:row>
      <xdr:rowOff>45874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0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56051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7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155658</xdr:rowOff>
    </xdr:from>
    <xdr:to>
      <xdr:col>19</xdr:col>
      <xdr:colOff>38100</xdr:colOff>
      <xdr:row>17</xdr:row>
      <xdr:rowOff>85808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4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95985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1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59103</xdr:rowOff>
    </xdr:from>
    <xdr:to>
      <xdr:col>15</xdr:col>
      <xdr:colOff>101600</xdr:colOff>
      <xdr:row>17</xdr:row>
      <xdr:rowOff>160703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2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145480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0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5417</xdr:rowOff>
    </xdr:from>
    <xdr:to>
      <xdr:col>29</xdr:col>
      <xdr:colOff>127000</xdr:colOff>
      <xdr:row>35</xdr:row>
      <xdr:rowOff>119195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6615767"/>
          <a:ext cx="647700" cy="113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58205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701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119195</xdr:rowOff>
    </xdr:from>
    <xdr:to>
      <xdr:col>26</xdr:col>
      <xdr:colOff>50800</xdr:colOff>
      <xdr:row>35</xdr:row>
      <xdr:rowOff>134903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6729545"/>
          <a:ext cx="698500" cy="1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134903</xdr:rowOff>
    </xdr:from>
    <xdr:to>
      <xdr:col>22</xdr:col>
      <xdr:colOff>114300</xdr:colOff>
      <xdr:row>35</xdr:row>
      <xdr:rowOff>211059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6745253"/>
          <a:ext cx="698500" cy="7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211059</xdr:rowOff>
    </xdr:from>
    <xdr:to>
      <xdr:col>18</xdr:col>
      <xdr:colOff>177800</xdr:colOff>
      <xdr:row>35</xdr:row>
      <xdr:rowOff>251751</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flipV="1">
          <a:off x="2908300" y="6821409"/>
          <a:ext cx="698500" cy="40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96021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7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117184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724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297517</xdr:rowOff>
    </xdr:from>
    <xdr:to>
      <xdr:col>29</xdr:col>
      <xdr:colOff>177800</xdr:colOff>
      <xdr:row>35</xdr:row>
      <xdr:rowOff>56217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6564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142594</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64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68395</xdr:rowOff>
    </xdr:from>
    <xdr:to>
      <xdr:col>26</xdr:col>
      <xdr:colOff>101600</xdr:colOff>
      <xdr:row>35</xdr:row>
      <xdr:rowOff>169995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667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180172</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644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84103</xdr:rowOff>
    </xdr:from>
    <xdr:to>
      <xdr:col>22</xdr:col>
      <xdr:colOff>165100</xdr:colOff>
      <xdr:row>35</xdr:row>
      <xdr:rowOff>185703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669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195880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646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160259</xdr:rowOff>
    </xdr:from>
    <xdr:to>
      <xdr:col>19</xdr:col>
      <xdr:colOff>38100</xdr:colOff>
      <xdr:row>35</xdr:row>
      <xdr:rowOff>261859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677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272036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653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200951</xdr:rowOff>
    </xdr:from>
    <xdr:to>
      <xdr:col>15</xdr:col>
      <xdr:colOff>101600</xdr:colOff>
      <xdr:row>35</xdr:row>
      <xdr:rowOff>302551</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681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312728</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658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27,284
26,930
264.89
20,558,718
19,280,451
907,859
9,604,378
18,953,877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30416</xdr:rowOff>
    </xdr:from>
    <xdr:to>
      <xdr:col>24</xdr:col>
      <xdr:colOff>63500</xdr:colOff>
      <xdr:row>36</xdr:row>
      <xdr:rowOff>33236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02616"/>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30416</xdr:rowOff>
    </xdr:from>
    <xdr:to>
      <xdr:col>19</xdr:col>
      <xdr:colOff>177800</xdr:colOff>
      <xdr:row>36</xdr:row>
      <xdr:rowOff>37147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2616"/>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37147</xdr:rowOff>
    </xdr:from>
    <xdr:to>
      <xdr:col>15</xdr:col>
      <xdr:colOff>50800</xdr:colOff>
      <xdr:row>36</xdr:row>
      <xdr:rowOff>73355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9347"/>
          <a:ext cx="889000" cy="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73355</xdr:rowOff>
    </xdr:from>
    <xdr:to>
      <xdr:col>10</xdr:col>
      <xdr:colOff>114300</xdr:colOff>
      <xdr:row>37</xdr:row>
      <xdr:rowOff>76314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5555"/>
          <a:ext cx="889000" cy="1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153886</xdr:rowOff>
    </xdr:from>
    <xdr:to>
      <xdr:col>24</xdr:col>
      <xdr:colOff>114300</xdr:colOff>
      <xdr:row>36</xdr:row>
      <xdr:rowOff>84036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5313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151066</xdr:rowOff>
    </xdr:from>
    <xdr:to>
      <xdr:col>20</xdr:col>
      <xdr:colOff>38100</xdr:colOff>
      <xdr:row>36</xdr:row>
      <xdr:rowOff>81216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97743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2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157797</xdr:rowOff>
    </xdr:from>
    <xdr:to>
      <xdr:col>15</xdr:col>
      <xdr:colOff>101600</xdr:colOff>
      <xdr:row>36</xdr:row>
      <xdr:rowOff>87947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104474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3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22555</xdr:rowOff>
    </xdr:from>
    <xdr:to>
      <xdr:col>10</xdr:col>
      <xdr:colOff>165100</xdr:colOff>
      <xdr:row>36</xdr:row>
      <xdr:rowOff>124155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140682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25514</xdr:rowOff>
    </xdr:from>
    <xdr:to>
      <xdr:col>6</xdr:col>
      <xdr:colOff>38100</xdr:colOff>
      <xdr:row>37</xdr:row>
      <xdr:rowOff>127114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118241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89433</xdr:rowOff>
    </xdr:from>
    <xdr:to>
      <xdr:col>24</xdr:col>
      <xdr:colOff>63500</xdr:colOff>
      <xdr:row>56</xdr:row>
      <xdr:rowOff>157200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90633"/>
          <a:ext cx="838200" cy="6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89433</xdr:rowOff>
    </xdr:from>
    <xdr:to>
      <xdr:col>19</xdr:col>
      <xdr:colOff>177800</xdr:colOff>
      <xdr:row>56</xdr:row>
      <xdr:rowOff>117615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90633"/>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117615</xdr:rowOff>
    </xdr:from>
    <xdr:to>
      <xdr:col>15</xdr:col>
      <xdr:colOff>50800</xdr:colOff>
      <xdr:row>57</xdr:row>
      <xdr:rowOff>77115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8815"/>
          <a:ext cx="889000" cy="1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97904</xdr:rowOff>
    </xdr:from>
    <xdr:to>
      <xdr:col>10</xdr:col>
      <xdr:colOff>114300</xdr:colOff>
      <xdr:row>57</xdr:row>
      <xdr:rowOff>77115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99104"/>
          <a:ext cx="889000" cy="15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106400</xdr:rowOff>
    </xdr:from>
    <xdr:to>
      <xdr:col>24</xdr:col>
      <xdr:colOff>114300</xdr:colOff>
      <xdr:row>57</xdr:row>
      <xdr:rowOff>36550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84827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38633</xdr:rowOff>
    </xdr:from>
    <xdr:to>
      <xdr:col>20</xdr:col>
      <xdr:colOff>38100</xdr:colOff>
      <xdr:row>56</xdr:row>
      <xdr:rowOff>140233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131360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3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66815</xdr:rowOff>
    </xdr:from>
    <xdr:to>
      <xdr:col>15</xdr:col>
      <xdr:colOff>101600</xdr:colOff>
      <xdr:row>56</xdr:row>
      <xdr:rowOff>168415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26315</xdr:rowOff>
    </xdr:from>
    <xdr:to>
      <xdr:col>10</xdr:col>
      <xdr:colOff>165100</xdr:colOff>
      <xdr:row>57</xdr:row>
      <xdr:rowOff>127915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119042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47104</xdr:rowOff>
    </xdr:from>
    <xdr:to>
      <xdr:col>6</xdr:col>
      <xdr:colOff>38100</xdr:colOff>
      <xdr:row>56</xdr:row>
      <xdr:rowOff>148704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165231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25362</xdr:rowOff>
    </xdr:from>
    <xdr:to>
      <xdr:col>24</xdr:col>
      <xdr:colOff>63500</xdr:colOff>
      <xdr:row>76</xdr:row>
      <xdr:rowOff>102324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884112"/>
          <a:ext cx="8382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25362</xdr:rowOff>
    </xdr:from>
    <xdr:to>
      <xdr:col>19</xdr:col>
      <xdr:colOff>177800</xdr:colOff>
      <xdr:row>75</xdr:row>
      <xdr:rowOff>43688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884112"/>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61879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33248</xdr:rowOff>
    </xdr:from>
    <xdr:to>
      <xdr:col>15</xdr:col>
      <xdr:colOff>50800</xdr:colOff>
      <xdr:row>75</xdr:row>
      <xdr:rowOff>43688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891998"/>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36619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2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33248</xdr:rowOff>
    </xdr:from>
    <xdr:to>
      <xdr:col>10</xdr:col>
      <xdr:colOff>114300</xdr:colOff>
      <xdr:row>77</xdr:row>
      <xdr:rowOff>134976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91998"/>
          <a:ext cx="889000" cy="4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55439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51524</xdr:rowOff>
    </xdr:from>
    <xdr:to>
      <xdr:col>24</xdr:col>
      <xdr:colOff>114300</xdr:colOff>
      <xdr:row>76</xdr:row>
      <xdr:rowOff>153124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74401</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146012</xdr:rowOff>
    </xdr:from>
    <xdr:to>
      <xdr:col>20</xdr:col>
      <xdr:colOff>38100</xdr:colOff>
      <xdr:row>75</xdr:row>
      <xdr:rowOff>76162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92689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164338</xdr:rowOff>
    </xdr:from>
    <xdr:to>
      <xdr:col>15</xdr:col>
      <xdr:colOff>101600</xdr:colOff>
      <xdr:row>75</xdr:row>
      <xdr:rowOff>94488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111015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153898</xdr:rowOff>
    </xdr:from>
    <xdr:to>
      <xdr:col>10</xdr:col>
      <xdr:colOff>165100</xdr:colOff>
      <xdr:row>75</xdr:row>
      <xdr:rowOff>84048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100575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84176</xdr:rowOff>
    </xdr:from>
    <xdr:to>
      <xdr:col>6</xdr:col>
      <xdr:colOff>38100</xdr:colOff>
      <xdr:row>78</xdr:row>
      <xdr:rowOff>14326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30853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6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xdr:rowOff>
    </xdr:from>
    <xdr:to>
      <xdr:col>24</xdr:col>
      <xdr:colOff>63500</xdr:colOff>
      <xdr:row>96</xdr:row>
      <xdr:rowOff>79680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59302"/>
          <a:ext cx="838200" cy="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142430</xdr:rowOff>
    </xdr:from>
    <xdr:to>
      <xdr:col>19</xdr:col>
      <xdr:colOff>177800</xdr:colOff>
      <xdr:row>96</xdr:row>
      <xdr:rowOff>79680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30180"/>
          <a:ext cx="8890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142430</xdr:rowOff>
    </xdr:from>
    <xdr:to>
      <xdr:col>15</xdr:col>
      <xdr:colOff>50800</xdr:colOff>
      <xdr:row>97</xdr:row>
      <xdr:rowOff>93129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30180"/>
          <a:ext cx="889000" cy="2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85319</xdr:rowOff>
    </xdr:from>
    <xdr:to>
      <xdr:col>10</xdr:col>
      <xdr:colOff>114300</xdr:colOff>
      <xdr:row>97</xdr:row>
      <xdr:rowOff>93129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1596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120752</xdr:rowOff>
    </xdr:from>
    <xdr:to>
      <xdr:col>24</xdr:col>
      <xdr:colOff>114300</xdr:colOff>
      <xdr:row>96</xdr:row>
      <xdr:rowOff>50902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99179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8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28880</xdr:rowOff>
    </xdr:from>
    <xdr:to>
      <xdr:col>20</xdr:col>
      <xdr:colOff>38100</xdr:colOff>
      <xdr:row>96</xdr:row>
      <xdr:rowOff>130480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121607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91630</xdr:rowOff>
    </xdr:from>
    <xdr:to>
      <xdr:col>15</xdr:col>
      <xdr:colOff>101600</xdr:colOff>
      <xdr:row>96</xdr:row>
      <xdr:rowOff>21780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12907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7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42329</xdr:rowOff>
    </xdr:from>
    <xdr:to>
      <xdr:col>10</xdr:col>
      <xdr:colOff>165100</xdr:colOff>
      <xdr:row>97</xdr:row>
      <xdr:rowOff>143929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135056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34519</xdr:rowOff>
    </xdr:from>
    <xdr:to>
      <xdr:col>6</xdr:col>
      <xdr:colOff>38100</xdr:colOff>
      <xdr:row>97</xdr:row>
      <xdr:rowOff>136119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127246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84617</xdr:rowOff>
    </xdr:from>
    <xdr:to>
      <xdr:col>54</xdr:col>
      <xdr:colOff>189865</xdr:colOff>
      <xdr:row>38</xdr:row>
      <xdr:rowOff>140577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71017"/>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144404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140577</xdr:rowOff>
    </xdr:from>
    <xdr:to>
      <xdr:col>55</xdr:col>
      <xdr:colOff>88900</xdr:colOff>
      <xdr:row>38</xdr:row>
      <xdr:rowOff>140577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31294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84617</xdr:rowOff>
    </xdr:from>
    <xdr:to>
      <xdr:col>55</xdr:col>
      <xdr:colOff>88900</xdr:colOff>
      <xdr:row>32</xdr:row>
      <xdr:rowOff>84617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162642</xdr:rowOff>
    </xdr:from>
    <xdr:to>
      <xdr:col>55</xdr:col>
      <xdr:colOff>0</xdr:colOff>
      <xdr:row>34</xdr:row>
      <xdr:rowOff>32313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20492"/>
          <a:ext cx="8382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118972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1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140545</xdr:rowOff>
    </xdr:from>
    <xdr:to>
      <xdr:col>55</xdr:col>
      <xdr:colOff>50800</xdr:colOff>
      <xdr:row>36</xdr:row>
      <xdr:rowOff>70695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162642</xdr:rowOff>
    </xdr:from>
    <xdr:to>
      <xdr:col>50</xdr:col>
      <xdr:colOff>114300</xdr:colOff>
      <xdr:row>35</xdr:row>
      <xdr:rowOff>9096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20492"/>
          <a:ext cx="889000" cy="18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111156</xdr:rowOff>
    </xdr:from>
    <xdr:to>
      <xdr:col>50</xdr:col>
      <xdr:colOff>165100</xdr:colOff>
      <xdr:row>36</xdr:row>
      <xdr:rowOff>41306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32433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86317</xdr:rowOff>
    </xdr:from>
    <xdr:to>
      <xdr:col>45</xdr:col>
      <xdr:colOff>177800</xdr:colOff>
      <xdr:row>35</xdr:row>
      <xdr:rowOff>9096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29817"/>
          <a:ext cx="889000" cy="78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1118</xdr:rowOff>
    </xdr:from>
    <xdr:to>
      <xdr:col>46</xdr:col>
      <xdr:colOff>38100</xdr:colOff>
      <xdr:row>36</xdr:row>
      <xdr:rowOff>102718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93845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86317</xdr:rowOff>
    </xdr:from>
    <xdr:to>
      <xdr:col>41</xdr:col>
      <xdr:colOff>50800</xdr:colOff>
      <xdr:row>37</xdr:row>
      <xdr:rowOff>74805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29817"/>
          <a:ext cx="889000" cy="118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21314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3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133145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152963</xdr:rowOff>
    </xdr:from>
    <xdr:to>
      <xdr:col>55</xdr:col>
      <xdr:colOff>50800</xdr:colOff>
      <xdr:row>34</xdr:row>
      <xdr:rowOff>83113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1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4390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6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111842</xdr:rowOff>
    </xdr:from>
    <xdr:to>
      <xdr:col>50</xdr:col>
      <xdr:colOff>165100</xdr:colOff>
      <xdr:row>34</xdr:row>
      <xdr:rowOff>41992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58519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4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129746</xdr:rowOff>
    </xdr:from>
    <xdr:to>
      <xdr:col>46</xdr:col>
      <xdr:colOff>38100</xdr:colOff>
      <xdr:row>35</xdr:row>
      <xdr:rowOff>59896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76423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3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35517</xdr:rowOff>
    </xdr:from>
    <xdr:to>
      <xdr:col>41</xdr:col>
      <xdr:colOff>101600</xdr:colOff>
      <xdr:row>30</xdr:row>
      <xdr:rowOff>137117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153644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95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24005</xdr:rowOff>
    </xdr:from>
    <xdr:to>
      <xdr:col>36</xdr:col>
      <xdr:colOff>165100</xdr:colOff>
      <xdr:row>37</xdr:row>
      <xdr:rowOff>125605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142132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4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66786</xdr:rowOff>
    </xdr:from>
    <xdr:to>
      <xdr:col>55</xdr:col>
      <xdr:colOff>0</xdr:colOff>
      <xdr:row>56</xdr:row>
      <xdr:rowOff>147221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67986"/>
          <a:ext cx="8382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147221</xdr:rowOff>
    </xdr:from>
    <xdr:to>
      <xdr:col>50</xdr:col>
      <xdr:colOff>114300</xdr:colOff>
      <xdr:row>56</xdr:row>
      <xdr:rowOff>155409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48421"/>
          <a:ext cx="889000" cy="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117430</xdr:rowOff>
    </xdr:from>
    <xdr:to>
      <xdr:col>45</xdr:col>
      <xdr:colOff>177800</xdr:colOff>
      <xdr:row>56</xdr:row>
      <xdr:rowOff>155409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18630"/>
          <a:ext cx="889000" cy="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117430</xdr:rowOff>
    </xdr:from>
    <xdr:to>
      <xdr:col>41</xdr:col>
      <xdr:colOff>50800</xdr:colOff>
      <xdr:row>57</xdr:row>
      <xdr:rowOff>9151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18630"/>
          <a:ext cx="889000" cy="6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15986</xdr:rowOff>
    </xdr:from>
    <xdr:to>
      <xdr:col>55</xdr:col>
      <xdr:colOff>50800</xdr:colOff>
      <xdr:row>56</xdr:row>
      <xdr:rowOff>117586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165863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9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96421</xdr:rowOff>
    </xdr:from>
    <xdr:to>
      <xdr:col>50</xdr:col>
      <xdr:colOff>165100</xdr:colOff>
      <xdr:row>57</xdr:row>
      <xdr:rowOff>26571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17698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104609</xdr:rowOff>
    </xdr:from>
    <xdr:to>
      <xdr:col>46</xdr:col>
      <xdr:colOff>38100</xdr:colOff>
      <xdr:row>57</xdr:row>
      <xdr:rowOff>34759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25886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9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66630</xdr:rowOff>
    </xdr:from>
    <xdr:to>
      <xdr:col>41</xdr:col>
      <xdr:colOff>101600</xdr:colOff>
      <xdr:row>56</xdr:row>
      <xdr:rowOff>168230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159357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7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129801</xdr:rowOff>
    </xdr:from>
    <xdr:to>
      <xdr:col>36</xdr:col>
      <xdr:colOff>165100</xdr:colOff>
      <xdr:row>57</xdr:row>
      <xdr:rowOff>59951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51078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33699</xdr:rowOff>
    </xdr:from>
    <xdr:to>
      <xdr:col>55</xdr:col>
      <xdr:colOff>0</xdr:colOff>
      <xdr:row>79</xdr:row>
      <xdr:rowOff>39581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78249"/>
          <a:ext cx="8382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19678</xdr:rowOff>
    </xdr:from>
    <xdr:to>
      <xdr:col>50</xdr:col>
      <xdr:colOff>114300</xdr:colOff>
      <xdr:row>79</xdr:row>
      <xdr:rowOff>33699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64228"/>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19678</xdr:rowOff>
    </xdr:from>
    <xdr:to>
      <xdr:col>45</xdr:col>
      <xdr:colOff>177800</xdr:colOff>
      <xdr:row>79</xdr:row>
      <xdr:rowOff>27884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64228"/>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27884</xdr:rowOff>
    </xdr:from>
    <xdr:to>
      <xdr:col>41</xdr:col>
      <xdr:colOff>50800</xdr:colOff>
      <xdr:row>79</xdr:row>
      <xdr:rowOff>38026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72434"/>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160231</xdr:rowOff>
    </xdr:from>
    <xdr:to>
      <xdr:col>55</xdr:col>
      <xdr:colOff>50800</xdr:colOff>
      <xdr:row>79</xdr:row>
      <xdr:rowOff>90381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75158</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154349</xdr:rowOff>
    </xdr:from>
    <xdr:to>
      <xdr:col>50</xdr:col>
      <xdr:colOff>165100</xdr:colOff>
      <xdr:row>79</xdr:row>
      <xdr:rowOff>84499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75626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140328</xdr:rowOff>
    </xdr:from>
    <xdr:to>
      <xdr:col>46</xdr:col>
      <xdr:colOff>38100</xdr:colOff>
      <xdr:row>79</xdr:row>
      <xdr:rowOff>70478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61605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148534</xdr:rowOff>
    </xdr:from>
    <xdr:to>
      <xdr:col>41</xdr:col>
      <xdr:colOff>101600</xdr:colOff>
      <xdr:row>79</xdr:row>
      <xdr:rowOff>78684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69811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158676</xdr:rowOff>
    </xdr:from>
    <xdr:to>
      <xdr:col>36</xdr:col>
      <xdr:colOff>165100</xdr:colOff>
      <xdr:row>79</xdr:row>
      <xdr:rowOff>88826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79953</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624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32965</xdr:rowOff>
    </xdr:from>
    <xdr:to>
      <xdr:col>55</xdr:col>
      <xdr:colOff>0</xdr:colOff>
      <xdr:row>95</xdr:row>
      <xdr:rowOff>51046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149265"/>
          <a:ext cx="838200" cy="18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103424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51046</xdr:rowOff>
    </xdr:from>
    <xdr:to>
      <xdr:col>50</xdr:col>
      <xdr:colOff>114300</xdr:colOff>
      <xdr:row>95</xdr:row>
      <xdr:rowOff>104550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338796"/>
          <a:ext cx="889000" cy="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104550</xdr:rowOff>
    </xdr:from>
    <xdr:to>
      <xdr:col>45</xdr:col>
      <xdr:colOff>177800</xdr:colOff>
      <xdr:row>96</xdr:row>
      <xdr:rowOff>115926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392300"/>
          <a:ext cx="889000" cy="18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115926</xdr:rowOff>
    </xdr:from>
    <xdr:to>
      <xdr:col>41</xdr:col>
      <xdr:colOff>50800</xdr:colOff>
      <xdr:row>96</xdr:row>
      <xdr:rowOff>156257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75126"/>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153615</xdr:rowOff>
    </xdr:from>
    <xdr:to>
      <xdr:col>55</xdr:col>
      <xdr:colOff>50800</xdr:colOff>
      <xdr:row>94</xdr:row>
      <xdr:rowOff>83765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0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5042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94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246</xdr:rowOff>
    </xdr:from>
    <xdr:to>
      <xdr:col>50</xdr:col>
      <xdr:colOff>165100</xdr:colOff>
      <xdr:row>95</xdr:row>
      <xdr:rowOff>101846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8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118373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06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53750</xdr:rowOff>
    </xdr:from>
    <xdr:to>
      <xdr:col>46</xdr:col>
      <xdr:colOff>38100</xdr:colOff>
      <xdr:row>95</xdr:row>
      <xdr:rowOff>155350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1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65126</xdr:rowOff>
    </xdr:from>
    <xdr:to>
      <xdr:col>41</xdr:col>
      <xdr:colOff>101600</xdr:colOff>
      <xdr:row>96</xdr:row>
      <xdr:rowOff>166726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157853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1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105457</xdr:rowOff>
    </xdr:from>
    <xdr:to>
      <xdr:col>36</xdr:col>
      <xdr:colOff>165100</xdr:colOff>
      <xdr:row>97</xdr:row>
      <xdr:rowOff>35607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26734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6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49460</xdr:rowOff>
    </xdr:from>
    <xdr:to>
      <xdr:col>85</xdr:col>
      <xdr:colOff>127000</xdr:colOff>
      <xdr:row>32</xdr:row>
      <xdr:rowOff>166332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364410"/>
          <a:ext cx="838200" cy="28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137507</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1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166332</xdr:rowOff>
    </xdr:from>
    <xdr:to>
      <xdr:col>81</xdr:col>
      <xdr:colOff>50800</xdr:colOff>
      <xdr:row>38</xdr:row>
      <xdr:rowOff>24257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5652732"/>
          <a:ext cx="889000" cy="88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120133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7112</xdr:rowOff>
    </xdr:from>
    <xdr:to>
      <xdr:col>76</xdr:col>
      <xdr:colOff>114300</xdr:colOff>
      <xdr:row>38</xdr:row>
      <xdr:rowOff>24257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2221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7112</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22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170110</xdr:rowOff>
    </xdr:from>
    <xdr:to>
      <xdr:col>85</xdr:col>
      <xdr:colOff>177800</xdr:colOff>
      <xdr:row>31</xdr:row>
      <xdr:rowOff>100260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3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123137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2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115532</xdr:rowOff>
    </xdr:from>
    <xdr:to>
      <xdr:col>81</xdr:col>
      <xdr:colOff>101600</xdr:colOff>
      <xdr:row>33</xdr:row>
      <xdr:rowOff>45682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6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62209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37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144907</xdr:rowOff>
    </xdr:from>
    <xdr:to>
      <xdr:col>76</xdr:col>
      <xdr:colOff>165100</xdr:colOff>
      <xdr:row>38</xdr:row>
      <xdr:rowOff>75057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66184</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581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127762</xdr:rowOff>
    </xdr:from>
    <xdr:to>
      <xdr:col>72</xdr:col>
      <xdr:colOff>38100</xdr:colOff>
      <xdr:row>38</xdr:row>
      <xdr:rowOff>57912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49039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40573</xdr:rowOff>
    </xdr:from>
    <xdr:to>
      <xdr:col>85</xdr:col>
      <xdr:colOff>127000</xdr:colOff>
      <xdr:row>75</xdr:row>
      <xdr:rowOff>72634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99323"/>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17678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72634</xdr:rowOff>
    </xdr:from>
    <xdr:to>
      <xdr:col>81</xdr:col>
      <xdr:colOff>50800</xdr:colOff>
      <xdr:row>75</xdr:row>
      <xdr:rowOff>98809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31384"/>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98809</xdr:rowOff>
    </xdr:from>
    <xdr:to>
      <xdr:col>76</xdr:col>
      <xdr:colOff>114300</xdr:colOff>
      <xdr:row>75</xdr:row>
      <xdr:rowOff>155387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57559"/>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0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155387</xdr:rowOff>
    </xdr:from>
    <xdr:to>
      <xdr:col>71</xdr:col>
      <xdr:colOff>177800</xdr:colOff>
      <xdr:row>76</xdr:row>
      <xdr:rowOff>11356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14137"/>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161223</xdr:rowOff>
    </xdr:from>
    <xdr:to>
      <xdr:col>85</xdr:col>
      <xdr:colOff>177800</xdr:colOff>
      <xdr:row>75</xdr:row>
      <xdr:rowOff>91373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12650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9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21834</xdr:rowOff>
    </xdr:from>
    <xdr:to>
      <xdr:col>81</xdr:col>
      <xdr:colOff>101600</xdr:colOff>
      <xdr:row>75</xdr:row>
      <xdr:rowOff>123434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139961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5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48009</xdr:rowOff>
    </xdr:from>
    <xdr:to>
      <xdr:col>76</xdr:col>
      <xdr:colOff>165100</xdr:colOff>
      <xdr:row>75</xdr:row>
      <xdr:rowOff>149609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166136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104587</xdr:rowOff>
    </xdr:from>
    <xdr:to>
      <xdr:col>72</xdr:col>
      <xdr:colOff>38100</xdr:colOff>
      <xdr:row>76</xdr:row>
      <xdr:rowOff>34737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25864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132005</xdr:rowOff>
    </xdr:from>
    <xdr:to>
      <xdr:col>67</xdr:col>
      <xdr:colOff>101600</xdr:colOff>
      <xdr:row>76</xdr:row>
      <xdr:rowOff>62154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907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21034</xdr:rowOff>
    </xdr:from>
    <xdr:to>
      <xdr:col>85</xdr:col>
      <xdr:colOff>127000</xdr:colOff>
      <xdr:row>97</xdr:row>
      <xdr:rowOff>170887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51684"/>
          <a:ext cx="838200" cy="14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21034</xdr:rowOff>
    </xdr:from>
    <xdr:to>
      <xdr:col>81</xdr:col>
      <xdr:colOff>50800</xdr:colOff>
      <xdr:row>97</xdr:row>
      <xdr:rowOff>79621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51684"/>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79621</xdr:rowOff>
    </xdr:from>
    <xdr:to>
      <xdr:col>76</xdr:col>
      <xdr:colOff>114300</xdr:colOff>
      <xdr:row>99</xdr:row>
      <xdr:rowOff>34381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10271"/>
          <a:ext cx="889000" cy="29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34381</xdr:rowOff>
    </xdr:from>
    <xdr:to>
      <xdr:col>71</xdr:col>
      <xdr:colOff>177800</xdr:colOff>
      <xdr:row>99</xdr:row>
      <xdr:rowOff>53333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07931"/>
          <a:ext cx="8890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120087</xdr:rowOff>
    </xdr:from>
    <xdr:to>
      <xdr:col>85</xdr:col>
      <xdr:colOff>177800</xdr:colOff>
      <xdr:row>98</xdr:row>
      <xdr:rowOff>50237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98514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141684</xdr:rowOff>
    </xdr:from>
    <xdr:to>
      <xdr:col>81</xdr:col>
      <xdr:colOff>101600</xdr:colOff>
      <xdr:row>97</xdr:row>
      <xdr:rowOff>71834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62961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9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28821</xdr:rowOff>
    </xdr:from>
    <xdr:to>
      <xdr:col>76</xdr:col>
      <xdr:colOff>165100</xdr:colOff>
      <xdr:row>97</xdr:row>
      <xdr:rowOff>130421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5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121548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5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155031</xdr:rowOff>
    </xdr:from>
    <xdr:to>
      <xdr:col>72</xdr:col>
      <xdr:colOff>38100</xdr:colOff>
      <xdr:row>99</xdr:row>
      <xdr:rowOff>85181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76308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4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2533</xdr:rowOff>
    </xdr:from>
    <xdr:to>
      <xdr:col>67</xdr:col>
      <xdr:colOff>101600</xdr:colOff>
      <xdr:row>99</xdr:row>
      <xdr:rowOff>104133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95260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6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39007</xdr:rowOff>
    </xdr:from>
    <xdr:to>
      <xdr:col>116</xdr:col>
      <xdr:colOff>63500</xdr:colOff>
      <xdr:row>57</xdr:row>
      <xdr:rowOff>46954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811657"/>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35089</xdr:rowOff>
    </xdr:from>
    <xdr:to>
      <xdr:col>111</xdr:col>
      <xdr:colOff>177800</xdr:colOff>
      <xdr:row>57</xdr:row>
      <xdr:rowOff>39007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807739"/>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12881</xdr:rowOff>
    </xdr:from>
    <xdr:to>
      <xdr:col>107</xdr:col>
      <xdr:colOff>50800</xdr:colOff>
      <xdr:row>57</xdr:row>
      <xdr:rowOff>35089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785531"/>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106499</xdr:rowOff>
    </xdr:from>
    <xdr:to>
      <xdr:col>102</xdr:col>
      <xdr:colOff>114300</xdr:colOff>
      <xdr:row>57</xdr:row>
      <xdr:rowOff>12881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707699"/>
          <a:ext cx="889000" cy="7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169326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167604</xdr:rowOff>
    </xdr:from>
    <xdr:to>
      <xdr:col>116</xdr:col>
      <xdr:colOff>114300</xdr:colOff>
      <xdr:row>57</xdr:row>
      <xdr:rowOff>97754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76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146031</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4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159657</xdr:rowOff>
    </xdr:from>
    <xdr:to>
      <xdr:col>112</xdr:col>
      <xdr:colOff>38100</xdr:colOff>
      <xdr:row>57</xdr:row>
      <xdr:rowOff>89807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7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106334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5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155739</xdr:rowOff>
    </xdr:from>
    <xdr:to>
      <xdr:col>107</xdr:col>
      <xdr:colOff>101600</xdr:colOff>
      <xdr:row>57</xdr:row>
      <xdr:rowOff>85889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7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77016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84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133531</xdr:rowOff>
    </xdr:from>
    <xdr:to>
      <xdr:col>102</xdr:col>
      <xdr:colOff>165100</xdr:colOff>
      <xdr:row>57</xdr:row>
      <xdr:rowOff>63681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7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54808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82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55699</xdr:rowOff>
    </xdr:from>
    <xdr:to>
      <xdr:col>98</xdr:col>
      <xdr:colOff>38100</xdr:colOff>
      <xdr:row>56</xdr:row>
      <xdr:rowOff>157299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6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2376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43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64263</xdr:rowOff>
    </xdr:from>
    <xdr:to>
      <xdr:col>116</xdr:col>
      <xdr:colOff>63500</xdr:colOff>
      <xdr:row>76</xdr:row>
      <xdr:rowOff>86322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94463"/>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124655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1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86322</xdr:rowOff>
    </xdr:from>
    <xdr:to>
      <xdr:col>111</xdr:col>
      <xdr:colOff>177800</xdr:colOff>
      <xdr:row>76</xdr:row>
      <xdr:rowOff>96665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16522"/>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86821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96665</xdr:rowOff>
    </xdr:from>
    <xdr:to>
      <xdr:col>107</xdr:col>
      <xdr:colOff>50800</xdr:colOff>
      <xdr:row>76</xdr:row>
      <xdr:rowOff>124155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26865"/>
          <a:ext cx="889000" cy="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88784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152578</xdr:rowOff>
    </xdr:from>
    <xdr:to>
      <xdr:col>102</xdr:col>
      <xdr:colOff>114300</xdr:colOff>
      <xdr:row>76</xdr:row>
      <xdr:rowOff>124155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11328"/>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13463</xdr:rowOff>
    </xdr:from>
    <xdr:to>
      <xdr:col>116</xdr:col>
      <xdr:colOff>114300</xdr:colOff>
      <xdr:row>76</xdr:row>
      <xdr:rowOff>115063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163340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35522</xdr:rowOff>
    </xdr:from>
    <xdr:to>
      <xdr:col>112</xdr:col>
      <xdr:colOff>38100</xdr:colOff>
      <xdr:row>76</xdr:row>
      <xdr:rowOff>137122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128249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45865</xdr:rowOff>
    </xdr:from>
    <xdr:to>
      <xdr:col>107</xdr:col>
      <xdr:colOff>101600</xdr:colOff>
      <xdr:row>76</xdr:row>
      <xdr:rowOff>147465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138592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73355</xdr:rowOff>
    </xdr:from>
    <xdr:to>
      <xdr:col>102</xdr:col>
      <xdr:colOff>165100</xdr:colOff>
      <xdr:row>77</xdr:row>
      <xdr:rowOff>3505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166082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101778</xdr:rowOff>
    </xdr:from>
    <xdr:to>
      <xdr:col>98</xdr:col>
      <xdr:colOff>38100</xdr:colOff>
      <xdr:row>76</xdr:row>
      <xdr:rowOff>31927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60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23055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5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706,658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維持補修費は、主に除排雪経費であり、降雪の状況により変動する要素であるが、令和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年度が大雪であったことに比べ令和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年度は降雪が少なかったため、前年度より減少した。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扶助費は、物価高騰に対応するための給付金事業等の実施により、令和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6,266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％）増加している。補助費等は、ふるさと納税の返礼品の費用が占める割合が大きくなっている。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普通建設事業費は、令和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17,593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％）高くなったが、類似団体平均を下回っている。普通建設事業費のうち更新整備は、中条小学校改築、防災行政無線システム再整備等を行ったことによる。災害復旧費は、令和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月豪雨災害の復旧事業によるものである。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年度以降毎年度借入を行っている辺地対策事業債の償還等により、増加傾向にある。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積立金はふるさと納税寄附金が好調であったことから財政調整基金に積み立てを行ったが、依然として類似団体平均より低くなっている。将来の緊急的な財政需要に対応するため、事業の見直しの継続や行財政改革により余剰財源を生み出し、財政規模に見合う適正な水準まで財政調整基金の積み立てを行いたい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27,284
26,930
264.89
20,558,718
19,280,451
907,859
9,604,378
18,953,877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64834</xdr:rowOff>
    </xdr:from>
    <xdr:to>
      <xdr:col>24</xdr:col>
      <xdr:colOff>63500</xdr:colOff>
      <xdr:row>36</xdr:row>
      <xdr:rowOff>109791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37034"/>
          <a:ext cx="8382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64834</xdr:rowOff>
    </xdr:from>
    <xdr:to>
      <xdr:col>19</xdr:col>
      <xdr:colOff>177800</xdr:colOff>
      <xdr:row>36</xdr:row>
      <xdr:rowOff>107315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7034"/>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105029</xdr:rowOff>
    </xdr:from>
    <xdr:to>
      <xdr:col>15</xdr:col>
      <xdr:colOff>50800</xdr:colOff>
      <xdr:row>36</xdr:row>
      <xdr:rowOff>107315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72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105029</xdr:rowOff>
    </xdr:from>
    <xdr:to>
      <xdr:col>10</xdr:col>
      <xdr:colOff>114300</xdr:colOff>
      <xdr:row>36</xdr:row>
      <xdr:rowOff>118745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72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58991</xdr:rowOff>
    </xdr:from>
    <xdr:to>
      <xdr:col>24</xdr:col>
      <xdr:colOff>114300</xdr:colOff>
      <xdr:row>36</xdr:row>
      <xdr:rowOff>160591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37418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14034</xdr:rowOff>
    </xdr:from>
    <xdr:to>
      <xdr:col>20</xdr:col>
      <xdr:colOff>38100</xdr:colOff>
      <xdr:row>36</xdr:row>
      <xdr:rowOff>115634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106761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56515</xdr:rowOff>
    </xdr:from>
    <xdr:to>
      <xdr:col>15</xdr:col>
      <xdr:colOff>101600</xdr:colOff>
      <xdr:row>36</xdr:row>
      <xdr:rowOff>158115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149242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54229</xdr:rowOff>
    </xdr:from>
    <xdr:to>
      <xdr:col>10</xdr:col>
      <xdr:colOff>165100</xdr:colOff>
      <xdr:row>36</xdr:row>
      <xdr:rowOff>155829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146956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67945</xdr:rowOff>
    </xdr:from>
    <xdr:to>
      <xdr:col>6</xdr:col>
      <xdr:colOff>38100</xdr:colOff>
      <xdr:row>36</xdr:row>
      <xdr:rowOff>169545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160672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55127</xdr:rowOff>
    </xdr:from>
    <xdr:to>
      <xdr:col>24</xdr:col>
      <xdr:colOff>63500</xdr:colOff>
      <xdr:row>55</xdr:row>
      <xdr:rowOff>66036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84877"/>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59006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88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55127</xdr:rowOff>
    </xdr:from>
    <xdr:to>
      <xdr:col>19</xdr:col>
      <xdr:colOff>177800</xdr:colOff>
      <xdr:row>55</xdr:row>
      <xdr:rowOff>156095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84877"/>
          <a:ext cx="889000" cy="10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60444</xdr:rowOff>
    </xdr:from>
    <xdr:to>
      <xdr:col>15</xdr:col>
      <xdr:colOff>50800</xdr:colOff>
      <xdr:row>55</xdr:row>
      <xdr:rowOff>156095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18744"/>
          <a:ext cx="889000" cy="26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60444</xdr:rowOff>
    </xdr:from>
    <xdr:to>
      <xdr:col>10</xdr:col>
      <xdr:colOff>114300</xdr:colOff>
      <xdr:row>57</xdr:row>
      <xdr:rowOff>59754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18744"/>
          <a:ext cx="889000" cy="5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15236</xdr:rowOff>
    </xdr:from>
    <xdr:to>
      <xdr:col>24</xdr:col>
      <xdr:colOff>114300</xdr:colOff>
      <xdr:row>55</xdr:row>
      <xdr:rowOff>116836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38113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4327</xdr:rowOff>
    </xdr:from>
    <xdr:to>
      <xdr:col>20</xdr:col>
      <xdr:colOff>38100</xdr:colOff>
      <xdr:row>55</xdr:row>
      <xdr:rowOff>105927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122454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0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105295</xdr:rowOff>
    </xdr:from>
    <xdr:to>
      <xdr:col>15</xdr:col>
      <xdr:colOff>101600</xdr:colOff>
      <xdr:row>56</xdr:row>
      <xdr:rowOff>35445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26572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2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9644</xdr:rowOff>
    </xdr:from>
    <xdr:to>
      <xdr:col>10</xdr:col>
      <xdr:colOff>165100</xdr:colOff>
      <xdr:row>54</xdr:row>
      <xdr:rowOff>111244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102371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6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8954</xdr:rowOff>
    </xdr:from>
    <xdr:to>
      <xdr:col>6</xdr:col>
      <xdr:colOff>38100</xdr:colOff>
      <xdr:row>57</xdr:row>
      <xdr:rowOff>110554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101681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82452</xdr:rowOff>
    </xdr:from>
    <xdr:to>
      <xdr:col>24</xdr:col>
      <xdr:colOff>63500</xdr:colOff>
      <xdr:row>75</xdr:row>
      <xdr:rowOff>124764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1202"/>
          <a:ext cx="838200" cy="4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12925</xdr:rowOff>
    </xdr:from>
    <xdr:to>
      <xdr:col>19</xdr:col>
      <xdr:colOff>177800</xdr:colOff>
      <xdr:row>75</xdr:row>
      <xdr:rowOff>124764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71675"/>
          <a:ext cx="889000" cy="1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12925</xdr:rowOff>
    </xdr:from>
    <xdr:to>
      <xdr:col>15</xdr:col>
      <xdr:colOff>50800</xdr:colOff>
      <xdr:row>76</xdr:row>
      <xdr:rowOff>118875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71675"/>
          <a:ext cx="889000" cy="27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118875</xdr:rowOff>
    </xdr:from>
    <xdr:to>
      <xdr:col>10</xdr:col>
      <xdr:colOff>114300</xdr:colOff>
      <xdr:row>77</xdr:row>
      <xdr:rowOff>69476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9075"/>
          <a:ext cx="889000" cy="1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31652</xdr:rowOff>
    </xdr:from>
    <xdr:to>
      <xdr:col>24</xdr:col>
      <xdr:colOff>114300</xdr:colOff>
      <xdr:row>75</xdr:row>
      <xdr:rowOff>133252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73964</xdr:rowOff>
    </xdr:from>
    <xdr:to>
      <xdr:col>20</xdr:col>
      <xdr:colOff>38100</xdr:colOff>
      <xdr:row>76</xdr:row>
      <xdr:rowOff>4114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2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133575</xdr:rowOff>
    </xdr:from>
    <xdr:to>
      <xdr:col>15</xdr:col>
      <xdr:colOff>101600</xdr:colOff>
      <xdr:row>75</xdr:row>
      <xdr:rowOff>63725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54852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1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68075</xdr:rowOff>
    </xdr:from>
    <xdr:to>
      <xdr:col>10</xdr:col>
      <xdr:colOff>165100</xdr:colOff>
      <xdr:row>76</xdr:row>
      <xdr:rowOff>169675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160802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9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18676</xdr:rowOff>
    </xdr:from>
    <xdr:to>
      <xdr:col>6</xdr:col>
      <xdr:colOff>38100</xdr:colOff>
      <xdr:row>77</xdr:row>
      <xdr:rowOff>120276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111403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1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5054</xdr:rowOff>
    </xdr:from>
    <xdr:to>
      <xdr:col>24</xdr:col>
      <xdr:colOff>63500</xdr:colOff>
      <xdr:row>96</xdr:row>
      <xdr:rowOff>59652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64254"/>
          <a:ext cx="8382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152582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9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155663</xdr:rowOff>
    </xdr:from>
    <xdr:to>
      <xdr:col>19</xdr:col>
      <xdr:colOff>177800</xdr:colOff>
      <xdr:row>96</xdr:row>
      <xdr:rowOff>5054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443413"/>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155663</xdr:rowOff>
    </xdr:from>
    <xdr:to>
      <xdr:col>15</xdr:col>
      <xdr:colOff>50800</xdr:colOff>
      <xdr:row>97</xdr:row>
      <xdr:rowOff>80054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43413"/>
          <a:ext cx="889000" cy="26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45765</xdr:rowOff>
    </xdr:from>
    <xdr:to>
      <xdr:col>10</xdr:col>
      <xdr:colOff>114300</xdr:colOff>
      <xdr:row>97</xdr:row>
      <xdr:rowOff>80054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0496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141837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8852</xdr:rowOff>
    </xdr:from>
    <xdr:to>
      <xdr:col>24</xdr:col>
      <xdr:colOff>114300</xdr:colOff>
      <xdr:row>96</xdr:row>
      <xdr:rowOff>110452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158729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125704</xdr:rowOff>
    </xdr:from>
    <xdr:to>
      <xdr:col>20</xdr:col>
      <xdr:colOff>38100</xdr:colOff>
      <xdr:row>96</xdr:row>
      <xdr:rowOff>55854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46981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104863</xdr:rowOff>
    </xdr:from>
    <xdr:to>
      <xdr:col>15</xdr:col>
      <xdr:colOff>101600</xdr:colOff>
      <xdr:row>96</xdr:row>
      <xdr:rowOff>35013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26140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8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29254</xdr:rowOff>
    </xdr:from>
    <xdr:to>
      <xdr:col>10</xdr:col>
      <xdr:colOff>165100</xdr:colOff>
      <xdr:row>97</xdr:row>
      <xdr:rowOff>130854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121981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166415</xdr:rowOff>
    </xdr:from>
    <xdr:to>
      <xdr:col>6</xdr:col>
      <xdr:colOff>38100</xdr:colOff>
      <xdr:row>96</xdr:row>
      <xdr:rowOff>96565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87692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134801</xdr:rowOff>
    </xdr:from>
    <xdr:to>
      <xdr:col>55</xdr:col>
      <xdr:colOff>0</xdr:colOff>
      <xdr:row>37</xdr:row>
      <xdr:rowOff>145905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78451"/>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6258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145905</xdr:rowOff>
    </xdr:from>
    <xdr:to>
      <xdr:col>50</xdr:col>
      <xdr:colOff>114300</xdr:colOff>
      <xdr:row>37</xdr:row>
      <xdr:rowOff>149824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8955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124151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149824</xdr:rowOff>
    </xdr:from>
    <xdr:to>
      <xdr:col>45</xdr:col>
      <xdr:colOff>177800</xdr:colOff>
      <xdr:row>37</xdr:row>
      <xdr:rowOff>154722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9347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110108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94470</xdr:rowOff>
    </xdr:from>
    <xdr:to>
      <xdr:col>41</xdr:col>
      <xdr:colOff>50800</xdr:colOff>
      <xdr:row>37</xdr:row>
      <xdr:rowOff>154722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38120"/>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143745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165625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84001</xdr:rowOff>
    </xdr:from>
    <xdr:to>
      <xdr:col>55</xdr:col>
      <xdr:colOff>50800</xdr:colOff>
      <xdr:row>38</xdr:row>
      <xdr:rowOff>14151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106878</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7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95105</xdr:rowOff>
    </xdr:from>
    <xdr:to>
      <xdr:col>50</xdr:col>
      <xdr:colOff>165100</xdr:colOff>
      <xdr:row>38</xdr:row>
      <xdr:rowOff>25255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41782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1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99024</xdr:rowOff>
    </xdr:from>
    <xdr:to>
      <xdr:col>46</xdr:col>
      <xdr:colOff>38100</xdr:colOff>
      <xdr:row>38</xdr:row>
      <xdr:rowOff>29173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45701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103922</xdr:rowOff>
    </xdr:from>
    <xdr:to>
      <xdr:col>41</xdr:col>
      <xdr:colOff>101600</xdr:colOff>
      <xdr:row>38</xdr:row>
      <xdr:rowOff>34072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50599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43670</xdr:rowOff>
    </xdr:from>
    <xdr:to>
      <xdr:col>36</xdr:col>
      <xdr:colOff>165100</xdr:colOff>
      <xdr:row>37</xdr:row>
      <xdr:rowOff>145270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161797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16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91751</xdr:rowOff>
    </xdr:from>
    <xdr:to>
      <xdr:col>55</xdr:col>
      <xdr:colOff>0</xdr:colOff>
      <xdr:row>54</xdr:row>
      <xdr:rowOff>111316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350051"/>
          <a:ext cx="8382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73082</xdr:rowOff>
    </xdr:from>
    <xdr:to>
      <xdr:col>50</xdr:col>
      <xdr:colOff>114300</xdr:colOff>
      <xdr:row>54</xdr:row>
      <xdr:rowOff>91751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33138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117659</xdr:rowOff>
    </xdr:from>
    <xdr:to>
      <xdr:col>45</xdr:col>
      <xdr:colOff>177800</xdr:colOff>
      <xdr:row>54</xdr:row>
      <xdr:rowOff>73082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8861609"/>
          <a:ext cx="8890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117659</xdr:rowOff>
    </xdr:from>
    <xdr:to>
      <xdr:col>41</xdr:col>
      <xdr:colOff>50800</xdr:colOff>
      <xdr:row>52</xdr:row>
      <xdr:rowOff>122803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8861609"/>
          <a:ext cx="889000" cy="1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60516</xdr:rowOff>
    </xdr:from>
    <xdr:to>
      <xdr:col>55</xdr:col>
      <xdr:colOff>50800</xdr:colOff>
      <xdr:row>54</xdr:row>
      <xdr:rowOff>162116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3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83393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40951</xdr:rowOff>
    </xdr:from>
    <xdr:to>
      <xdr:col>50</xdr:col>
      <xdr:colOff>165100</xdr:colOff>
      <xdr:row>54</xdr:row>
      <xdr:rowOff>142551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159078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22282</xdr:rowOff>
    </xdr:from>
    <xdr:to>
      <xdr:col>46</xdr:col>
      <xdr:colOff>38100</xdr:colOff>
      <xdr:row>54</xdr:row>
      <xdr:rowOff>123882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2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140409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66859</xdr:rowOff>
    </xdr:from>
    <xdr:to>
      <xdr:col>41</xdr:col>
      <xdr:colOff>101600</xdr:colOff>
      <xdr:row>51</xdr:row>
      <xdr:rowOff>168459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881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13536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58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72003</xdr:rowOff>
    </xdr:from>
    <xdr:to>
      <xdr:col>36</xdr:col>
      <xdr:colOff>165100</xdr:colOff>
      <xdr:row>53</xdr:row>
      <xdr:rowOff>2153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89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18680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76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117579</xdr:rowOff>
    </xdr:from>
    <xdr:to>
      <xdr:col>55</xdr:col>
      <xdr:colOff>0</xdr:colOff>
      <xdr:row>77</xdr:row>
      <xdr:rowOff>128209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19229"/>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86521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8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75837</xdr:rowOff>
    </xdr:from>
    <xdr:to>
      <xdr:col>50</xdr:col>
      <xdr:colOff>114300</xdr:colOff>
      <xdr:row>77</xdr:row>
      <xdr:rowOff>128209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77487"/>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42934</xdr:rowOff>
    </xdr:from>
    <xdr:to>
      <xdr:col>45</xdr:col>
      <xdr:colOff>177800</xdr:colOff>
      <xdr:row>77</xdr:row>
      <xdr:rowOff>75837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44584"/>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42934</xdr:rowOff>
    </xdr:from>
    <xdr:to>
      <xdr:col>41</xdr:col>
      <xdr:colOff>50800</xdr:colOff>
      <xdr:row>77</xdr:row>
      <xdr:rowOff>135973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44584"/>
          <a:ext cx="889000" cy="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105244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66779</xdr:rowOff>
    </xdr:from>
    <xdr:to>
      <xdr:col>55</xdr:col>
      <xdr:colOff>50800</xdr:colOff>
      <xdr:row>77</xdr:row>
      <xdr:rowOff>168379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89656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77409</xdr:rowOff>
    </xdr:from>
    <xdr:to>
      <xdr:col>50</xdr:col>
      <xdr:colOff>165100</xdr:colOff>
      <xdr:row>78</xdr:row>
      <xdr:rowOff>7559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170136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25037</xdr:rowOff>
    </xdr:from>
    <xdr:to>
      <xdr:col>46</xdr:col>
      <xdr:colOff>38100</xdr:colOff>
      <xdr:row>77</xdr:row>
      <xdr:rowOff>126637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143164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163584</xdr:rowOff>
    </xdr:from>
    <xdr:to>
      <xdr:col>41</xdr:col>
      <xdr:colOff>101600</xdr:colOff>
      <xdr:row>77</xdr:row>
      <xdr:rowOff>93734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9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110261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85173</xdr:rowOff>
    </xdr:from>
    <xdr:to>
      <xdr:col>36</xdr:col>
      <xdr:colOff>165100</xdr:colOff>
      <xdr:row>78</xdr:row>
      <xdr:rowOff>15323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31850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70337</xdr:rowOff>
    </xdr:from>
    <xdr:to>
      <xdr:col>55</xdr:col>
      <xdr:colOff>0</xdr:colOff>
      <xdr:row>97</xdr:row>
      <xdr:rowOff>123470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700987"/>
          <a:ext cx="8382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70337</xdr:rowOff>
    </xdr:from>
    <xdr:to>
      <xdr:col>50</xdr:col>
      <xdr:colOff>114300</xdr:colOff>
      <xdr:row>97</xdr:row>
      <xdr:rowOff>82730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00987"/>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82730</xdr:rowOff>
    </xdr:from>
    <xdr:to>
      <xdr:col>45</xdr:col>
      <xdr:colOff>177800</xdr:colOff>
      <xdr:row>97</xdr:row>
      <xdr:rowOff>150575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13380"/>
          <a:ext cx="889000" cy="6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150575</xdr:rowOff>
    </xdr:from>
    <xdr:to>
      <xdr:col>41</xdr:col>
      <xdr:colOff>50800</xdr:colOff>
      <xdr:row>99</xdr:row>
      <xdr:rowOff>66091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81225"/>
          <a:ext cx="889000" cy="25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72670</xdr:rowOff>
    </xdr:from>
    <xdr:to>
      <xdr:col>55</xdr:col>
      <xdr:colOff>50800</xdr:colOff>
      <xdr:row>98</xdr:row>
      <xdr:rowOff>2820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51097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19537</xdr:rowOff>
    </xdr:from>
    <xdr:to>
      <xdr:col>50</xdr:col>
      <xdr:colOff>165100</xdr:colOff>
      <xdr:row>97</xdr:row>
      <xdr:rowOff>121137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112264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4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31930</xdr:rowOff>
    </xdr:from>
    <xdr:to>
      <xdr:col>46</xdr:col>
      <xdr:colOff>38100</xdr:colOff>
      <xdr:row>97</xdr:row>
      <xdr:rowOff>133530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150057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4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99775</xdr:rowOff>
    </xdr:from>
    <xdr:to>
      <xdr:col>41</xdr:col>
      <xdr:colOff>101600</xdr:colOff>
      <xdr:row>98</xdr:row>
      <xdr:rowOff>29925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21052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15291</xdr:rowOff>
    </xdr:from>
    <xdr:to>
      <xdr:col>36</xdr:col>
      <xdr:colOff>165100</xdr:colOff>
      <xdr:row>99</xdr:row>
      <xdr:rowOff>116891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8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108018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1207</xdr:rowOff>
    </xdr:from>
    <xdr:to>
      <xdr:col>85</xdr:col>
      <xdr:colOff>127000</xdr:colOff>
      <xdr:row>37</xdr:row>
      <xdr:rowOff>28639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73407"/>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28639</xdr:rowOff>
    </xdr:from>
    <xdr:to>
      <xdr:col>81</xdr:col>
      <xdr:colOff>50800</xdr:colOff>
      <xdr:row>37</xdr:row>
      <xdr:rowOff>110973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72289"/>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110973</xdr:rowOff>
    </xdr:from>
    <xdr:to>
      <xdr:col>76</xdr:col>
      <xdr:colOff>114300</xdr:colOff>
      <xdr:row>37</xdr:row>
      <xdr:rowOff>116954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54623"/>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116954</xdr:rowOff>
    </xdr:from>
    <xdr:to>
      <xdr:col>71</xdr:col>
      <xdr:colOff>177800</xdr:colOff>
      <xdr:row>37</xdr:row>
      <xdr:rowOff>127622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6060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121857</xdr:rowOff>
    </xdr:from>
    <xdr:to>
      <xdr:col>85</xdr:col>
      <xdr:colOff>177800</xdr:colOff>
      <xdr:row>36</xdr:row>
      <xdr:rowOff>52007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100284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149289</xdr:rowOff>
    </xdr:from>
    <xdr:to>
      <xdr:col>81</xdr:col>
      <xdr:colOff>101600</xdr:colOff>
      <xdr:row>37</xdr:row>
      <xdr:rowOff>79439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70566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60173</xdr:rowOff>
    </xdr:from>
    <xdr:to>
      <xdr:col>76</xdr:col>
      <xdr:colOff>165100</xdr:colOff>
      <xdr:row>37</xdr:row>
      <xdr:rowOff>161773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152899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66154</xdr:rowOff>
    </xdr:from>
    <xdr:to>
      <xdr:col>72</xdr:col>
      <xdr:colOff>38100</xdr:colOff>
      <xdr:row>37</xdr:row>
      <xdr:rowOff>167754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158881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0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76822</xdr:rowOff>
    </xdr:from>
    <xdr:to>
      <xdr:col>67</xdr:col>
      <xdr:colOff>101600</xdr:colOff>
      <xdr:row>38</xdr:row>
      <xdr:rowOff>6972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169549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127307</xdr:rowOff>
    </xdr:from>
    <xdr:to>
      <xdr:col>85</xdr:col>
      <xdr:colOff>127000</xdr:colOff>
      <xdr:row>55</xdr:row>
      <xdr:rowOff>57093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385607"/>
          <a:ext cx="8382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18097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1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127307</xdr:rowOff>
    </xdr:from>
    <xdr:to>
      <xdr:col>81</xdr:col>
      <xdr:colOff>50800</xdr:colOff>
      <xdr:row>56</xdr:row>
      <xdr:rowOff>62499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385607"/>
          <a:ext cx="889000" cy="2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6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62499</xdr:rowOff>
    </xdr:from>
    <xdr:to>
      <xdr:col>76</xdr:col>
      <xdr:colOff>114300</xdr:colOff>
      <xdr:row>57</xdr:row>
      <xdr:rowOff>128319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663699"/>
          <a:ext cx="889000" cy="23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128319</xdr:rowOff>
    </xdr:from>
    <xdr:to>
      <xdr:col>71</xdr:col>
      <xdr:colOff>177800</xdr:colOff>
      <xdr:row>57</xdr:row>
      <xdr:rowOff>131601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900969"/>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6293</xdr:rowOff>
    </xdr:from>
    <xdr:to>
      <xdr:col>85</xdr:col>
      <xdr:colOff>177800</xdr:colOff>
      <xdr:row>55</xdr:row>
      <xdr:rowOff>107893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4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29170</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2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76507</xdr:rowOff>
    </xdr:from>
    <xdr:to>
      <xdr:col>81</xdr:col>
      <xdr:colOff>101600</xdr:colOff>
      <xdr:row>55</xdr:row>
      <xdr:rowOff>6657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3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23184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11699</xdr:rowOff>
    </xdr:from>
    <xdr:to>
      <xdr:col>76</xdr:col>
      <xdr:colOff>165100</xdr:colOff>
      <xdr:row>56</xdr:row>
      <xdr:rowOff>113299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61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129826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38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77519</xdr:rowOff>
    </xdr:from>
    <xdr:to>
      <xdr:col>72</xdr:col>
      <xdr:colOff>38100</xdr:colOff>
      <xdr:row>58</xdr:row>
      <xdr:rowOff>7669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170246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4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80801</xdr:rowOff>
    </xdr:from>
    <xdr:to>
      <xdr:col>67</xdr:col>
      <xdr:colOff>101600</xdr:colOff>
      <xdr:row>58</xdr:row>
      <xdr:rowOff>10951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8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2078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9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49460</xdr:rowOff>
    </xdr:from>
    <xdr:to>
      <xdr:col>85</xdr:col>
      <xdr:colOff>127000</xdr:colOff>
      <xdr:row>72</xdr:row>
      <xdr:rowOff>166332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222410"/>
          <a:ext cx="838200" cy="28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9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166332</xdr:rowOff>
    </xdr:from>
    <xdr:to>
      <xdr:col>81</xdr:col>
      <xdr:colOff>50800</xdr:colOff>
      <xdr:row>78</xdr:row>
      <xdr:rowOff>24257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510732"/>
          <a:ext cx="889000" cy="88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120133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5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7113</xdr:rowOff>
    </xdr:from>
    <xdr:to>
      <xdr:col>76</xdr:col>
      <xdr:colOff>114300</xdr:colOff>
      <xdr:row>78</xdr:row>
      <xdr:rowOff>24257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80213"/>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7113</xdr:rowOff>
    </xdr:from>
    <xdr:to>
      <xdr:col>71</xdr:col>
      <xdr:colOff>177800</xdr:colOff>
      <xdr:row>78</xdr:row>
      <xdr:rowOff>25400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802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170110</xdr:rowOff>
    </xdr:from>
    <xdr:to>
      <xdr:col>85</xdr:col>
      <xdr:colOff>177800</xdr:colOff>
      <xdr:row>71</xdr:row>
      <xdr:rowOff>100260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1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123137</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1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115532</xdr:rowOff>
    </xdr:from>
    <xdr:to>
      <xdr:col>81</xdr:col>
      <xdr:colOff>101600</xdr:colOff>
      <xdr:row>73</xdr:row>
      <xdr:rowOff>45682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62209</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2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144907</xdr:rowOff>
    </xdr:from>
    <xdr:to>
      <xdr:col>76</xdr:col>
      <xdr:colOff>165100</xdr:colOff>
      <xdr:row>78</xdr:row>
      <xdr:rowOff>75057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66184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439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127763</xdr:rowOff>
    </xdr:from>
    <xdr:to>
      <xdr:col>72</xdr:col>
      <xdr:colOff>38100</xdr:colOff>
      <xdr:row>78</xdr:row>
      <xdr:rowOff>57913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49040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42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40573</xdr:rowOff>
    </xdr:from>
    <xdr:to>
      <xdr:col>85</xdr:col>
      <xdr:colOff>127000</xdr:colOff>
      <xdr:row>95</xdr:row>
      <xdr:rowOff>72634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28323"/>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17649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0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72634</xdr:rowOff>
    </xdr:from>
    <xdr:to>
      <xdr:col>81</xdr:col>
      <xdr:colOff>50800</xdr:colOff>
      <xdr:row>95</xdr:row>
      <xdr:rowOff>98809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60384"/>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155367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98809</xdr:rowOff>
    </xdr:from>
    <xdr:to>
      <xdr:col>76</xdr:col>
      <xdr:colOff>114300</xdr:colOff>
      <xdr:row>95</xdr:row>
      <xdr:rowOff>155387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386559"/>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155387</xdr:rowOff>
    </xdr:from>
    <xdr:to>
      <xdr:col>71</xdr:col>
      <xdr:colOff>177800</xdr:colOff>
      <xdr:row>96</xdr:row>
      <xdr:rowOff>11356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443137"/>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161223</xdr:rowOff>
    </xdr:from>
    <xdr:to>
      <xdr:col>85</xdr:col>
      <xdr:colOff>177800</xdr:colOff>
      <xdr:row>95</xdr:row>
      <xdr:rowOff>91373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2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12650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12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21834</xdr:rowOff>
    </xdr:from>
    <xdr:to>
      <xdr:col>81</xdr:col>
      <xdr:colOff>101600</xdr:colOff>
      <xdr:row>95</xdr:row>
      <xdr:rowOff>123434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139961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08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48009</xdr:rowOff>
    </xdr:from>
    <xdr:to>
      <xdr:col>76</xdr:col>
      <xdr:colOff>165100</xdr:colOff>
      <xdr:row>95</xdr:row>
      <xdr:rowOff>149609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166136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11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104587</xdr:rowOff>
    </xdr:from>
    <xdr:to>
      <xdr:col>72</xdr:col>
      <xdr:colOff>38100</xdr:colOff>
      <xdr:row>96</xdr:row>
      <xdr:rowOff>34737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9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25864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48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132006</xdr:rowOff>
    </xdr:from>
    <xdr:to>
      <xdr:col>67</xdr:col>
      <xdr:colOff>101600</xdr:colOff>
      <xdr:row>96</xdr:row>
      <xdr:rowOff>62156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53283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総務費は、類似団体より高くなっているが、ふるさと納税が好調であることから、その返礼品の費用が大きくなっていることが主な理由である。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商工費は、類似団体より高くなっているが、主に観光施設の運営事業及びロイヤル胎内パークホテルや胎内スキー場等の施設改修工事によるものである。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％）の増加となっているが、防災行政無線システム再整備事業によるものである。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教育費は、類似団体より高くなっているが、主に中条小学校改築事業によるものである。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月豪雨災害の復旧事業によるものである。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年度以降毎年度借入を行っている辺地対策事業債の償還等により、増加傾向にある。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ふるさと納税寄附金が好調であることから実質収支額は黒字となっており、財政調整基金についても積み立て</a:t>
          </a:r>
          <a:r>
            <a:rPr kumimoji="1" lang="ja-JP" altLang="en-US" sz="1400">
              <a:solidFill>
                <a:sysClr val="windowText" lastClr="000000"/>
              </a:solidFill>
              <a:latin typeface="ＭＳ ゴシック" pitchFamily="49" charset="-128"/>
              <a:ea typeface="ＭＳ ゴシック" pitchFamily="49" charset="-128"/>
            </a:rPr>
            <a:t>を行い、残高は前年度比で増加した。</a:t>
          </a:r>
        </a:p>
        <a:p>
          <a:r>
            <a:rPr kumimoji="1" lang="ja-JP" altLang="en-US" sz="1400">
              <a:latin typeface="ＭＳ ゴシック" pitchFamily="49" charset="-128"/>
              <a:ea typeface="ＭＳ ゴシック" pitchFamily="49" charset="-128"/>
            </a:rPr>
            <a:t>　今後も市税、国県支出金、ふるさと納税寄附金などの歳入確保に努め、歳出についても歳入に見合う規模となるように削減して圧縮を図る。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全ての会計において、赤字は生じていない。ただし、公共下水道事業会計や農業集落排水事業会計などは、今後も経営の健全化に向けて経営改善などに注力する必要がある。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合併特例事業債の償還が続いている中で新規に辺地対策事業債等を借り入れていることから、元利償還金が増加している。</a:t>
          </a:r>
        </a:p>
        <a:p>
          <a:r>
            <a:rPr kumimoji="1" lang="ja-JP" altLang="en-US" sz="1400">
              <a:latin typeface="ＭＳ ゴシック" pitchFamily="49" charset="-128"/>
              <a:ea typeface="ＭＳ ゴシック" pitchFamily="49" charset="-128"/>
            </a:rPr>
            <a:t>　今後も起債による事業が予定されているが、交付税算入率の高い地方債の活用により算入公債費等の増加も見込まれるため、実質公債費比率への影響は軽微であると考えている。</a:t>
          </a:r>
        </a:p>
        <a:p>
          <a:r>
            <a:rPr kumimoji="1" lang="ja-JP" altLang="en-US" sz="1400">
              <a:latin typeface="ＭＳ ゴシック" pitchFamily="49" charset="-128"/>
              <a:ea typeface="ＭＳ ゴシック" pitchFamily="49" charset="-128"/>
            </a:rPr>
            <a:t>　元利償還金の次に大きい割合を占める公営企業債の元利償還金に対する繰入金は、公営企業会計で行った下水道などの整備事業に係る地方債の償還に対する一般会計からの繰入金であり、今後も横ばいで推移すると考え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一般会計等地方債の現在高、公営企業債等繰入見込額等がそれぞれ</a:t>
          </a:r>
          <a:r>
            <a:rPr kumimoji="1" lang="en-US" altLang="ja-JP" sz="1400">
              <a:solidFill>
                <a:sysClr val="windowText" lastClr="000000"/>
              </a:solidFill>
              <a:latin typeface="ＭＳ ゴシック" pitchFamily="49" charset="-128"/>
              <a:ea typeface="ＭＳ ゴシック" pitchFamily="49" charset="-128"/>
            </a:rPr>
            <a:t>173</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0.9</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423</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4.3</a:t>
          </a:r>
          <a:r>
            <a:rPr kumimoji="1" lang="ja-JP" altLang="en-US" sz="1400">
              <a:solidFill>
                <a:sysClr val="windowText" lastClr="000000"/>
              </a:solidFill>
              <a:latin typeface="ＭＳ ゴシック" pitchFamily="49" charset="-128"/>
              <a:ea typeface="ＭＳ ゴシック" pitchFamily="49" charset="-128"/>
            </a:rPr>
            <a:t>％）減少したため、将来負担額は減少している。充当可能財源等については、基準財政需要額算入見込額が減少した一方で、基金が</a:t>
          </a:r>
          <a:r>
            <a:rPr kumimoji="1" lang="en-US" altLang="ja-JP" sz="1400">
              <a:solidFill>
                <a:sysClr val="windowText" lastClr="000000"/>
              </a:solidFill>
              <a:latin typeface="ＭＳ ゴシック" pitchFamily="49" charset="-128"/>
              <a:ea typeface="ＭＳ ゴシック" pitchFamily="49" charset="-128"/>
            </a:rPr>
            <a:t>406</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12.2</a:t>
          </a:r>
          <a:r>
            <a:rPr kumimoji="1" lang="ja-JP" altLang="en-US" sz="1400">
              <a:solidFill>
                <a:sysClr val="windowText" lastClr="000000"/>
              </a:solidFill>
              <a:latin typeface="ＭＳ ゴシック" pitchFamily="49" charset="-128"/>
              <a:ea typeface="ＭＳ ゴシック" pitchFamily="49" charset="-128"/>
            </a:rPr>
            <a:t>％）増加した。</a:t>
          </a:r>
        </a:p>
        <a:p>
          <a:r>
            <a:rPr kumimoji="1" lang="ja-JP" altLang="en-US" sz="1400">
              <a:solidFill>
                <a:sysClr val="windowText" lastClr="000000"/>
              </a:solidFill>
              <a:latin typeface="ＭＳ ゴシック" pitchFamily="49" charset="-128"/>
              <a:ea typeface="ＭＳ ゴシック" pitchFamily="49" charset="-128"/>
            </a:rPr>
            <a:t>　将来負担額が減少したことから、将来負担比率の分子は</a:t>
          </a:r>
          <a:r>
            <a:rPr kumimoji="1" lang="en-US" altLang="ja-JP" sz="1400">
              <a:solidFill>
                <a:sysClr val="windowText" lastClr="000000"/>
              </a:solidFill>
              <a:latin typeface="ＭＳ ゴシック" pitchFamily="49" charset="-128"/>
              <a:ea typeface="ＭＳ ゴシック" pitchFamily="49" charset="-128"/>
            </a:rPr>
            <a:t>984</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10.1</a:t>
          </a:r>
          <a:r>
            <a:rPr kumimoji="1" lang="ja-JP" altLang="en-US" sz="1400">
              <a:solidFill>
                <a:sysClr val="windowText" lastClr="000000"/>
              </a:solidFill>
              <a:latin typeface="ＭＳ ゴシック" pitchFamily="49" charset="-128"/>
              <a:ea typeface="ＭＳ ゴシック" pitchFamily="49" charset="-128"/>
            </a:rPr>
            <a:t>％）減少した。</a:t>
          </a:r>
        </a:p>
        <a:p>
          <a:r>
            <a:rPr kumimoji="1" lang="ja-JP" altLang="en-US" sz="1400">
              <a:solidFill>
                <a:sysClr val="windowText" lastClr="000000"/>
              </a:solidFill>
              <a:latin typeface="ＭＳ ゴシック" pitchFamily="49" charset="-128"/>
              <a:ea typeface="ＭＳ ゴシック" pitchFamily="49" charset="-128"/>
            </a:rPr>
            <a:t>　これにより、将来負担比率は</a:t>
          </a:r>
          <a:r>
            <a:rPr kumimoji="1" lang="en-US" altLang="ja-JP" sz="1400">
              <a:solidFill>
                <a:sysClr val="windowText" lastClr="000000"/>
              </a:solidFill>
              <a:latin typeface="ＭＳ ゴシック" pitchFamily="49" charset="-128"/>
              <a:ea typeface="ＭＳ ゴシック" pitchFamily="49" charset="-128"/>
            </a:rPr>
            <a:t>13.4</a:t>
          </a:r>
          <a:r>
            <a:rPr kumimoji="1" lang="ja-JP" altLang="en-US" sz="1400">
              <a:solidFill>
                <a:sysClr val="windowText" lastClr="000000"/>
              </a:solidFill>
              <a:latin typeface="ＭＳ ゴシック" pitchFamily="49" charset="-128"/>
              <a:ea typeface="ＭＳ ゴシック" pitchFamily="49" charset="-128"/>
            </a:rPr>
            <a:t>ポイント改善し、</a:t>
          </a:r>
          <a:r>
            <a:rPr kumimoji="1" lang="en-US" altLang="ja-JP" sz="1400">
              <a:solidFill>
                <a:sysClr val="windowText" lastClr="000000"/>
              </a:solidFill>
              <a:latin typeface="ＭＳ ゴシック" pitchFamily="49" charset="-128"/>
              <a:ea typeface="ＭＳ ゴシック" pitchFamily="49" charset="-128"/>
            </a:rPr>
            <a:t>110.6</a:t>
          </a:r>
          <a:r>
            <a:rPr kumimoji="1" lang="ja-JP" altLang="en-US" sz="1400">
              <a:solidFill>
                <a:sysClr val="windowText" lastClr="000000"/>
              </a:solidFill>
              <a:latin typeface="ＭＳ ゴシック" pitchFamily="49" charset="-128"/>
              <a:ea typeface="ＭＳ ゴシック" pitchFamily="49" charset="-128"/>
            </a:rPr>
            <a:t>％となった。しかし、全国平均等と比較すると比率は依然高い水準である。</a:t>
          </a:r>
        </a:p>
        <a:p>
          <a:r>
            <a:rPr kumimoji="1" lang="ja-JP" altLang="en-US" sz="1400">
              <a:solidFill>
                <a:sysClr val="windowText" lastClr="000000"/>
              </a:solidFill>
              <a:latin typeface="ＭＳ ゴシック" pitchFamily="49" charset="-128"/>
              <a:ea typeface="ＭＳ ゴシック" pitchFamily="49" charset="-128"/>
            </a:rPr>
            <a:t>　地方債の適正な借入や交付税算入のある有利な地方債の活用、充当可能基金の計画的な積立てなどにより将来世代の負担軽減に努めていく。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新潟県胎内市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ふるさと納税寄附金が好調なことから財政調整基金に積み立てを行うことができた。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中条小学校改築事業に充当するため、令和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年度に財政調整基金や学校教育施設整備基金の取り崩しを行う。一方で、今後も行財政経費の削減などにより積み立てを行っていきたいと考えている。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主に大規模改修や施設整備など将来の資金需要に備えて必要に応じ基金の積み立てを行っている。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学校教育施設整備基金：中条小学校改築事業に充当するため取り崩しを行った。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鹿ノ俣発電所運営事業基金：今後予想される施設の改修に備え積み立てを行った。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鹿ノ俣発電所運営事業基金：今後予想される施設の改修に備え、引き続き積み立てを行えるよう運営を行う。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学校教育施設整備基金：中条小学校改築事業のため、令和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ふるさと納税寄附金が好調なことから財政調整基金に積み立てを行うことができた。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年度末の基金残高は標準財政規模比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％まで上昇した。令和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年度に中条小学校改築事業のため取り崩しを行うが、基金残高について標準財政規模の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％程度を目標に財政運営に取り組んでいきたいと考えている。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臨時財政対策債に係る後年度の普通交付税算入分を減債基金に積み立てたことにより基金残高が増加した。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繰上償還の予定や満期一括償還の地方債がないことから、財政調整基金の積み立てを優先させていきたいと考えている。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20558718</v>
      </c>
      <c r="BO4" s="436"/>
      <c r="BP4" s="436"/>
      <c r="BQ4" s="436"/>
      <c r="BR4" s="436"/>
      <c r="BS4" s="436"/>
      <c r="BT4" s="436"/>
      <c r="BU4" s="437"/>
      <c r="BV4" s="435">
        <v>20975511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9.5</v>
      </c>
      <c r="CU4" s="576"/>
      <c r="CV4" s="576"/>
      <c r="CW4" s="576"/>
      <c r="CX4" s="576"/>
      <c r="CY4" s="576"/>
      <c r="CZ4" s="576"/>
      <c r="DA4" s="577"/>
      <c r="DB4" s="575">
        <v>11.6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19280451</v>
      </c>
      <c r="BO5" s="407"/>
      <c r="BP5" s="407"/>
      <c r="BQ5" s="407"/>
      <c r="BR5" s="407"/>
      <c r="BS5" s="407"/>
      <c r="BT5" s="407"/>
      <c r="BU5" s="408"/>
      <c r="BV5" s="406">
        <v>19534767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98.6</v>
      </c>
      <c r="CU5" s="404"/>
      <c r="CV5" s="404"/>
      <c r="CW5" s="404"/>
      <c r="CX5" s="404"/>
      <c r="CY5" s="404"/>
      <c r="CZ5" s="404"/>
      <c r="DA5" s="405"/>
      <c r="DB5" s="403">
        <v>97.6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1278267</v>
      </c>
      <c r="BO6" s="407"/>
      <c r="BP6" s="407"/>
      <c r="BQ6" s="407"/>
      <c r="BR6" s="407"/>
      <c r="BS6" s="407"/>
      <c r="BT6" s="407"/>
      <c r="BU6" s="408"/>
      <c r="BV6" s="406">
        <v>1440744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99.2</v>
      </c>
      <c r="CU6" s="550"/>
      <c r="CV6" s="550"/>
      <c r="CW6" s="550"/>
      <c r="CX6" s="550"/>
      <c r="CY6" s="550"/>
      <c r="CZ6" s="550"/>
      <c r="DA6" s="551"/>
      <c r="DB6" s="549">
        <v>99.1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370408</v>
      </c>
      <c r="BO7" s="407"/>
      <c r="BP7" s="407"/>
      <c r="BQ7" s="407"/>
      <c r="BR7" s="407"/>
      <c r="BS7" s="407"/>
      <c r="BT7" s="407"/>
      <c r="BU7" s="408"/>
      <c r="BV7" s="406">
        <v>337420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9604378</v>
      </c>
      <c r="CU7" s="407"/>
      <c r="CV7" s="407"/>
      <c r="CW7" s="407"/>
      <c r="CX7" s="407"/>
      <c r="CY7" s="407"/>
      <c r="CZ7" s="407"/>
      <c r="DA7" s="408"/>
      <c r="DB7" s="406">
        <v>9541424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907859</v>
      </c>
      <c r="BO8" s="407"/>
      <c r="BP8" s="407"/>
      <c r="BQ8" s="407"/>
      <c r="BR8" s="407"/>
      <c r="BS8" s="407"/>
      <c r="BT8" s="407"/>
      <c r="BU8" s="408"/>
      <c r="BV8" s="406">
        <v>1103324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0.44</v>
      </c>
      <c r="CU8" s="510"/>
      <c r="CV8" s="510"/>
      <c r="CW8" s="510"/>
      <c r="CX8" s="510"/>
      <c r="CY8" s="510"/>
      <c r="CZ8" s="510"/>
      <c r="DA8" s="511"/>
      <c r="DB8" s="509">
        <v>0.45</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28509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-195465</v>
      </c>
      <c r="BO9" s="407"/>
      <c r="BP9" s="407"/>
      <c r="BQ9" s="407"/>
      <c r="BR9" s="407"/>
      <c r="BS9" s="407"/>
      <c r="BT9" s="407"/>
      <c r="BU9" s="408"/>
      <c r="BV9" s="406">
        <v>-431435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13.3</v>
      </c>
      <c r="CU9" s="404"/>
      <c r="CV9" s="404"/>
      <c r="CW9" s="404"/>
      <c r="CX9" s="404"/>
      <c r="CY9" s="404"/>
      <c r="CZ9" s="404"/>
      <c r="DA9" s="405"/>
      <c r="DB9" s="403">
        <v>12.4</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30198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571934</v>
      </c>
      <c r="BO10" s="407"/>
      <c r="BP10" s="407"/>
      <c r="BQ10" s="407"/>
      <c r="BR10" s="407"/>
      <c r="BS10" s="407"/>
      <c r="BT10" s="407"/>
      <c r="BU10" s="408"/>
      <c r="BV10" s="406">
        <v>765320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27284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193364</v>
      </c>
      <c r="BO12" s="407"/>
      <c r="BP12" s="407"/>
      <c r="BQ12" s="407"/>
      <c r="BR12" s="407"/>
      <c r="BS12" s="407"/>
      <c r="BT12" s="407"/>
      <c r="BU12" s="408"/>
      <c r="BV12" s="406">
        <v>434035</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26930</v>
      </c>
      <c r="S13" s="494"/>
      <c r="T13" s="494"/>
      <c r="U13" s="494"/>
      <c r="V13" s="495"/>
      <c r="W13" s="496" t="s">
        <v>131</v>
      </c>
      <c r="X13" s="392"/>
      <c r="Y13" s="392"/>
      <c r="Z13" s="392"/>
      <c r="AA13" s="392"/>
      <c r="AB13" s="393"/>
      <c r="AC13" s="359">
        <v>1292</v>
      </c>
      <c r="AD13" s="360"/>
      <c r="AE13" s="360"/>
      <c r="AF13" s="360"/>
      <c r="AG13" s="361"/>
      <c r="AH13" s="359">
        <v>1528</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183105</v>
      </c>
      <c r="BO13" s="407"/>
      <c r="BP13" s="407"/>
      <c r="BQ13" s="407"/>
      <c r="BR13" s="407"/>
      <c r="BS13" s="407"/>
      <c r="BT13" s="407"/>
      <c r="BU13" s="408"/>
      <c r="BV13" s="406">
        <v>-100150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13.1</v>
      </c>
      <c r="CU13" s="404"/>
      <c r="CV13" s="404"/>
      <c r="CW13" s="404"/>
      <c r="CX13" s="404"/>
      <c r="CY13" s="404"/>
      <c r="CZ13" s="404"/>
      <c r="DA13" s="405"/>
      <c r="DB13" s="403">
        <v>12.6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27718</v>
      </c>
      <c r="S14" s="494"/>
      <c r="T14" s="494"/>
      <c r="U14" s="494"/>
      <c r="V14" s="495"/>
      <c r="W14" s="497"/>
      <c r="X14" s="395"/>
      <c r="Y14" s="395"/>
      <c r="Z14" s="395"/>
      <c r="AA14" s="395"/>
      <c r="AB14" s="396"/>
      <c r="AC14" s="486">
        <v>9.4</v>
      </c>
      <c r="AD14" s="487"/>
      <c r="AE14" s="487"/>
      <c r="AF14" s="487"/>
      <c r="AG14" s="488"/>
      <c r="AH14" s="486">
        <v>10.4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110.6</v>
      </c>
      <c r="CU14" s="504"/>
      <c r="CV14" s="504"/>
      <c r="CW14" s="504"/>
      <c r="CX14" s="504"/>
      <c r="CY14" s="504"/>
      <c r="CZ14" s="504"/>
      <c r="DA14" s="505"/>
      <c r="DB14" s="503">
        <v>124</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27392</v>
      </c>
      <c r="S15" s="494"/>
      <c r="T15" s="494"/>
      <c r="U15" s="494"/>
      <c r="V15" s="495"/>
      <c r="W15" s="496" t="s">
        <v>137</v>
      </c>
      <c r="X15" s="392"/>
      <c r="Y15" s="392"/>
      <c r="Z15" s="392"/>
      <c r="AA15" s="392"/>
      <c r="AB15" s="393"/>
      <c r="AC15" s="359">
        <v>4966</v>
      </c>
      <c r="AD15" s="360"/>
      <c r="AE15" s="360"/>
      <c r="AF15" s="360"/>
      <c r="AG15" s="361"/>
      <c r="AH15" s="359">
        <v>5264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3834292</v>
      </c>
      <c r="BO15" s="436"/>
      <c r="BP15" s="436"/>
      <c r="BQ15" s="436"/>
      <c r="BR15" s="436"/>
      <c r="BS15" s="436"/>
      <c r="BT15" s="436"/>
      <c r="BU15" s="437"/>
      <c r="BV15" s="435">
        <v>3764006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36</v>
      </c>
      <c r="AD16" s="487"/>
      <c r="AE16" s="487"/>
      <c r="AF16" s="487"/>
      <c r="AG16" s="488"/>
      <c r="AH16" s="486">
        <v>35.799999999999997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8546050</v>
      </c>
      <c r="BO16" s="407"/>
      <c r="BP16" s="407"/>
      <c r="BQ16" s="407"/>
      <c r="BR16" s="407"/>
      <c r="BS16" s="407"/>
      <c r="BT16" s="407"/>
      <c r="BU16" s="408"/>
      <c r="BV16" s="406">
        <v>8408598</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7543</v>
      </c>
      <c r="AD17" s="360"/>
      <c r="AE17" s="360"/>
      <c r="AF17" s="360"/>
      <c r="AG17" s="361"/>
      <c r="AH17" s="359">
        <v>7923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4829092</v>
      </c>
      <c r="BO17" s="407"/>
      <c r="BP17" s="407"/>
      <c r="BQ17" s="407"/>
      <c r="BR17" s="407"/>
      <c r="BS17" s="407"/>
      <c r="BT17" s="407"/>
      <c r="BU17" s="408"/>
      <c r="BV17" s="406">
        <v>4752046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264.89</v>
      </c>
      <c r="M18" s="459"/>
      <c r="N18" s="459"/>
      <c r="O18" s="459"/>
      <c r="P18" s="459"/>
      <c r="Q18" s="459"/>
      <c r="R18" s="460"/>
      <c r="S18" s="460"/>
      <c r="T18" s="460"/>
      <c r="U18" s="460"/>
      <c r="V18" s="461"/>
      <c r="W18" s="477"/>
      <c r="X18" s="478"/>
      <c r="Y18" s="478"/>
      <c r="Z18" s="478"/>
      <c r="AA18" s="478"/>
      <c r="AB18" s="502"/>
      <c r="AC18" s="376">
        <v>54.7</v>
      </c>
      <c r="AD18" s="377"/>
      <c r="AE18" s="377"/>
      <c r="AF18" s="377"/>
      <c r="AG18" s="462"/>
      <c r="AH18" s="376">
        <v>53.8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9539068</v>
      </c>
      <c r="BO18" s="407"/>
      <c r="BP18" s="407"/>
      <c r="BQ18" s="407"/>
      <c r="BR18" s="407"/>
      <c r="BS18" s="407"/>
      <c r="BT18" s="407"/>
      <c r="BU18" s="408"/>
      <c r="BV18" s="406">
        <v>9498498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108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14824388</v>
      </c>
      <c r="BO19" s="407"/>
      <c r="BP19" s="407"/>
      <c r="BQ19" s="407"/>
      <c r="BR19" s="407"/>
      <c r="BS19" s="407"/>
      <c r="BT19" s="407"/>
      <c r="BU19" s="408"/>
      <c r="BV19" s="406">
        <v>15459665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10305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18953877</v>
      </c>
      <c r="BO22" s="436"/>
      <c r="BP22" s="436"/>
      <c r="BQ22" s="436"/>
      <c r="BR22" s="436"/>
      <c r="BS22" s="436"/>
      <c r="BT22" s="436"/>
      <c r="BU22" s="437"/>
      <c r="BV22" s="435">
        <v>19119400</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12367335</v>
      </c>
      <c r="BO23" s="407"/>
      <c r="BP23" s="407"/>
      <c r="BQ23" s="407"/>
      <c r="BR23" s="407"/>
      <c r="BS23" s="407"/>
      <c r="BT23" s="407"/>
      <c r="BU23" s="408"/>
      <c r="BV23" s="406">
        <v>12253989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8150</v>
      </c>
      <c r="R24" s="360"/>
      <c r="S24" s="360"/>
      <c r="T24" s="360"/>
      <c r="U24" s="360"/>
      <c r="V24" s="361"/>
      <c r="W24" s="449"/>
      <c r="X24" s="386"/>
      <c r="Y24" s="387"/>
      <c r="Z24" s="362" t="s">
        <v>162</v>
      </c>
      <c r="AA24" s="363"/>
      <c r="AB24" s="363"/>
      <c r="AC24" s="363"/>
      <c r="AD24" s="363"/>
      <c r="AE24" s="363"/>
      <c r="AF24" s="363"/>
      <c r="AG24" s="364"/>
      <c r="AH24" s="359">
        <v>295</v>
      </c>
      <c r="AI24" s="360"/>
      <c r="AJ24" s="360"/>
      <c r="AK24" s="360"/>
      <c r="AL24" s="361"/>
      <c r="AM24" s="359">
        <v>889130</v>
      </c>
      <c r="AN24" s="360"/>
      <c r="AO24" s="360"/>
      <c r="AP24" s="360"/>
      <c r="AQ24" s="360"/>
      <c r="AR24" s="361"/>
      <c r="AS24" s="359">
        <v>3014</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13332944</v>
      </c>
      <c r="BO24" s="407"/>
      <c r="BP24" s="407"/>
      <c r="BQ24" s="407"/>
      <c r="BR24" s="407"/>
      <c r="BS24" s="407"/>
      <c r="BT24" s="407"/>
      <c r="BU24" s="408"/>
      <c r="BV24" s="406">
        <v>12970356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6350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1933929</v>
      </c>
      <c r="BO25" s="436"/>
      <c r="BP25" s="436"/>
      <c r="BQ25" s="436"/>
      <c r="BR25" s="436"/>
      <c r="BS25" s="436"/>
      <c r="BT25" s="436"/>
      <c r="BU25" s="437"/>
      <c r="BV25" s="435">
        <v>2860623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5640</v>
      </c>
      <c r="R26" s="360"/>
      <c r="S26" s="360"/>
      <c r="T26" s="360"/>
      <c r="U26" s="360"/>
      <c r="V26" s="361"/>
      <c r="W26" s="449"/>
      <c r="X26" s="386"/>
      <c r="Y26" s="387"/>
      <c r="Z26" s="362" t="s">
        <v>168</v>
      </c>
      <c r="AA26" s="417"/>
      <c r="AB26" s="417"/>
      <c r="AC26" s="417"/>
      <c r="AD26" s="417"/>
      <c r="AE26" s="417"/>
      <c r="AF26" s="417"/>
      <c r="AG26" s="418"/>
      <c r="AH26" s="359">
        <v>31</v>
      </c>
      <c r="AI26" s="360"/>
      <c r="AJ26" s="360"/>
      <c r="AK26" s="360"/>
      <c r="AL26" s="361"/>
      <c r="AM26" s="359">
        <v>98549</v>
      </c>
      <c r="AN26" s="360"/>
      <c r="AO26" s="360"/>
      <c r="AP26" s="360"/>
      <c r="AQ26" s="360"/>
      <c r="AR26" s="361"/>
      <c r="AS26" s="359">
        <v>3179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3650</v>
      </c>
      <c r="R27" s="360"/>
      <c r="S27" s="360"/>
      <c r="T27" s="360"/>
      <c r="U27" s="360"/>
      <c r="V27" s="361"/>
      <c r="W27" s="449"/>
      <c r="X27" s="386"/>
      <c r="Y27" s="387"/>
      <c r="Z27" s="362" t="s">
        <v>171</v>
      </c>
      <c r="AA27" s="363"/>
      <c r="AB27" s="363"/>
      <c r="AC27" s="363"/>
      <c r="AD27" s="363"/>
      <c r="AE27" s="363"/>
      <c r="AF27" s="363"/>
      <c r="AG27" s="364"/>
      <c r="AH27" s="359">
        <v>12</v>
      </c>
      <c r="AI27" s="360"/>
      <c r="AJ27" s="360"/>
      <c r="AK27" s="360"/>
      <c r="AL27" s="361"/>
      <c r="AM27" s="359">
        <v>37508</v>
      </c>
      <c r="AN27" s="360"/>
      <c r="AO27" s="360"/>
      <c r="AP27" s="360"/>
      <c r="AQ27" s="360"/>
      <c r="AR27" s="361"/>
      <c r="AS27" s="359">
        <v>3126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153859</v>
      </c>
      <c r="BO27" s="441"/>
      <c r="BP27" s="441"/>
      <c r="BQ27" s="441"/>
      <c r="BR27" s="441"/>
      <c r="BS27" s="441"/>
      <c r="BT27" s="441"/>
      <c r="BU27" s="442"/>
      <c r="BV27" s="440">
        <v>153859</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3010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1687107</v>
      </c>
      <c r="BO28" s="436"/>
      <c r="BP28" s="436"/>
      <c r="BQ28" s="436"/>
      <c r="BR28" s="436"/>
      <c r="BS28" s="436"/>
      <c r="BT28" s="436"/>
      <c r="BU28" s="437"/>
      <c r="BV28" s="435">
        <v>1308537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14</v>
      </c>
      <c r="M29" s="360"/>
      <c r="N29" s="360"/>
      <c r="O29" s="360"/>
      <c r="P29" s="361"/>
      <c r="Q29" s="359">
        <v>2750</v>
      </c>
      <c r="R29" s="360"/>
      <c r="S29" s="360"/>
      <c r="T29" s="360"/>
      <c r="U29" s="360"/>
      <c r="V29" s="361"/>
      <c r="W29" s="450"/>
      <c r="X29" s="451"/>
      <c r="Y29" s="452"/>
      <c r="Z29" s="362" t="s">
        <v>177</v>
      </c>
      <c r="AA29" s="363"/>
      <c r="AB29" s="363"/>
      <c r="AC29" s="363"/>
      <c r="AD29" s="363"/>
      <c r="AE29" s="363"/>
      <c r="AF29" s="363"/>
      <c r="AG29" s="364"/>
      <c r="AH29" s="359">
        <v>307</v>
      </c>
      <c r="AI29" s="360"/>
      <c r="AJ29" s="360"/>
      <c r="AK29" s="360"/>
      <c r="AL29" s="361"/>
      <c r="AM29" s="359">
        <v>926638</v>
      </c>
      <c r="AN29" s="360"/>
      <c r="AO29" s="360"/>
      <c r="AP29" s="360"/>
      <c r="AQ29" s="360"/>
      <c r="AR29" s="361"/>
      <c r="AS29" s="359">
        <v>3018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190046</v>
      </c>
      <c r="BO29" s="407"/>
      <c r="BP29" s="407"/>
      <c r="BQ29" s="407"/>
      <c r="BR29" s="407"/>
      <c r="BS29" s="407"/>
      <c r="BT29" s="407"/>
      <c r="BU29" s="408"/>
      <c r="BV29" s="406">
        <v>147818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92.8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1647357</v>
      </c>
      <c r="BO30" s="441"/>
      <c r="BP30" s="441"/>
      <c r="BQ30" s="441"/>
      <c r="BR30" s="441"/>
      <c r="BS30" s="441"/>
      <c r="BT30" s="441"/>
      <c r="BU30" s="442"/>
      <c r="BV30" s="440">
        <v>1787660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公共下水道事業会計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IF('各会計、関係団体の財政状況及び健全化判断比率'!B36="","",'各会計、関係団体の財政状況及び健全化判断比率'!B36)</f>
        <v>地域産業振興事業特別会計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下越福祉行政組合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23</v>
      </c>
      <c r="CP34" s="354"/>
      <c r="CQ34" s="355" t="str">
        <f>IF('各会計、関係団体の財政状況及び健全化判断比率'!BS7="","",'各会計、関係団体の財政状況及び健全化判断比率'!BS7)</f>
        <v>新潟フルーツパーク株式会社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黒川診療所運営事業特別会計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IF('各会計、関係団体の財政状況及び健全化判断比率'!B32="","",'各会計、関係団体の財政状況及び健全化判断比率'!B32)</f>
        <v>農業集落排水事業会計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下越福祉行政組合 【老人ホーム特別会計】</v>
      </c>
      <c r="BZ35" s="355"/>
      <c r="CA35" s="355"/>
      <c r="CB35" s="355"/>
      <c r="CC35" s="355"/>
      <c r="CD35" s="355"/>
      <c r="CE35" s="355"/>
      <c r="CF35" s="355"/>
      <c r="CG35" s="355"/>
      <c r="CH35" s="355"/>
      <c r="CI35" s="355"/>
      <c r="CJ35" s="355"/>
      <c r="CK35" s="355"/>
      <c r="CL35" s="355"/>
      <c r="CM35" s="355"/>
      <c r="CN35" s="175"/>
      <c r="CO35" s="354">
        <f t="shared" ref="CO35:CO43" si="3">IF(CQ35="","",CO34+1)</f>
        <v>24</v>
      </c>
      <c r="CP35" s="354"/>
      <c r="CQ35" s="355" t="str">
        <f>IF('各会計、関係団体の財政状況及び健全化判断比率'!BS8="","",'各会計、関係団体の財政状況及び健全化判断比率'!BS8)</f>
        <v>新潟製粉株式会社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鹿ノ俣発電所運営事業特別会計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IF('各会計、関係団体の財政状況及び健全化判断比率'!B33="","",'各会計、関係団体の財政状況及び健全化判断比率'!B33)</f>
        <v>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15</v>
      </c>
      <c r="BX36" s="354"/>
      <c r="BY36" s="355" t="str">
        <f>IF('各会計、関係団体の財政状況及び健全化判断比率'!B70="","",'各会計、関係団体の財政状況及び健全化判断比率'!B70)</f>
        <v>下越福祉行政組合 【保健施設特別会計】</v>
      </c>
      <c r="BZ36" s="355"/>
      <c r="CA36" s="355"/>
      <c r="CB36" s="355"/>
      <c r="CC36" s="355"/>
      <c r="CD36" s="355"/>
      <c r="CE36" s="355"/>
      <c r="CF36" s="355"/>
      <c r="CG36" s="355"/>
      <c r="CH36" s="355"/>
      <c r="CI36" s="355"/>
      <c r="CJ36" s="355"/>
      <c r="CK36" s="355"/>
      <c r="CL36" s="355"/>
      <c r="CM36" s="355"/>
      <c r="CN36" s="175"/>
      <c r="CO36" s="354">
        <f t="shared" si="3"/>
        <v>25</v>
      </c>
      <c r="CP36" s="354"/>
      <c r="CQ36" s="355" t="str">
        <f>IF('各会計、関係団体の財政状況及び健全化判断比率'!BS9="","",'各会計、関係団体の財政状況及び健全化判断比率'!BS9)</f>
        <v>胎内高原ハウス株式会社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10</v>
      </c>
      <c r="AN37" s="354"/>
      <c r="AO37" s="355" t="str">
        <f>IF('各会計、関係団体の財政状況及び健全化判断比率'!B34="","",'各会計、関係団体の財政状況及び健全化判断比率'!B34)</f>
        <v>簡易水道事業会計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16</v>
      </c>
      <c r="BX37" s="354"/>
      <c r="BY37" s="355" t="str">
        <f>IF('各会計、関係団体の財政状況及び健全化判断比率'!B71="","",'各会計、関係団体の財政状況及び健全化判断比率'!B71)</f>
        <v>新発田地域広域事務組合 【一般会計】</v>
      </c>
      <c r="BZ37" s="355"/>
      <c r="CA37" s="355"/>
      <c r="CB37" s="355"/>
      <c r="CC37" s="355"/>
      <c r="CD37" s="355"/>
      <c r="CE37" s="355"/>
      <c r="CF37" s="355"/>
      <c r="CG37" s="355"/>
      <c r="CH37" s="355"/>
      <c r="CI37" s="355"/>
      <c r="CJ37" s="355"/>
      <c r="CK37" s="355"/>
      <c r="CL37" s="355"/>
      <c r="CM37" s="355"/>
      <c r="CN37" s="175"/>
      <c r="CO37" s="354">
        <f t="shared" si="3"/>
        <v>26</v>
      </c>
      <c r="CP37" s="354"/>
      <c r="CQ37" s="355" t="str">
        <f>IF('各会計、関係団体の財政状況及び健全化判断比率'!BS10="","",'各会計、関係団体の財政状況及び健全化判断比率'!BS10)</f>
        <v>胎内リゾート株式会社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11</v>
      </c>
      <c r="AN38" s="354"/>
      <c r="AO38" s="355" t="str">
        <f>IF('各会計、関係団体の財政状況及び健全化判断比率'!B35="","",'各会計、関係団体の財政状況及び健全化判断比率'!B35)</f>
        <v>工業用水道事業会計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17</v>
      </c>
      <c r="BX38" s="354"/>
      <c r="BY38" s="355" t="str">
        <f>IF('各会計、関係団体の財政状況及び健全化判断比率'!B72="","",'各会計、関係団体の財政状況及び健全化判断比率'!B72)</f>
        <v>新発田地域広域事務組合 【ごみ処理事業特別会計】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18</v>
      </c>
      <c r="BX39" s="354"/>
      <c r="BY39" s="355" t="str">
        <f>IF('各会計、関係団体の財政状況及び健全化判断比率'!B73="","",'各会計、関係団体の財政状況及び健全化判断比率'!B73)</f>
        <v>新発田地域広域事務組合 【まちづくり事業特別会計】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19</v>
      </c>
      <c r="BX40" s="354"/>
      <c r="BY40" s="355" t="str">
        <f>IF('各会計、関係団体の財政状況及び健全化判断比率'!B74="","",'各会計、関係団体の財政状況及び健全化判断比率'!B74)</f>
        <v>新発田地域広域事務組合 【介護保険事業特別会計】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20</v>
      </c>
      <c r="BX41" s="354"/>
      <c r="BY41" s="355" t="str">
        <f>IF('各会計、関係団体の財政状況及び健全化判断比率'!B75="","",'各会計、関係団体の財政状況及び健全化判断比率'!B75)</f>
        <v>新潟県市町村総合事務組合 【一般会計】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21</v>
      </c>
      <c r="BX42" s="354"/>
      <c r="BY42" s="355" t="str">
        <f>IF('各会計、関係団体の財政状況及び健全化判断比率'!B76="","",'各会計、関係団体の財政状況及び健全化判断比率'!B76)</f>
        <v>新潟県市町村総合事務組合 【職員退職手当支給事業特別会計】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22</v>
      </c>
      <c r="BX43" s="354"/>
      <c r="BY43" s="355" t="str">
        <f>IF('各会計、関係団体の財政状況及び健全化判断比率'!B77="","",'各会計、関係団体の財政状況及び健全化判断比率'!B77)</f>
        <v>新潟県市町村総合事務組合 【消防団員等公務災害補償事業特別会計】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sxWd/jykKZ7wJnPNNCOdgDEHPdiwkIQfQ/EVs+drBcvtbzsCZSP+FC/rya3O1Mau18SyQiiiu3gs4CZfpUNt/w==" saltValue="AVp0ekDD/dW2JVHeYcNZ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3811001</v>
      </c>
      <c r="S5" s="664"/>
      <c r="T5" s="664"/>
      <c r="U5" s="664"/>
      <c r="V5" s="664"/>
      <c r="W5" s="664"/>
      <c r="X5" s="664"/>
      <c r="Y5" s="689"/>
      <c r="Z5" s="702">
        <v>18.5</v>
      </c>
      <c r="AA5" s="702"/>
      <c r="AB5" s="702"/>
      <c r="AC5" s="702"/>
      <c r="AD5" s="703">
        <v>3811001</v>
      </c>
      <c r="AE5" s="703"/>
      <c r="AF5" s="703"/>
      <c r="AG5" s="703"/>
      <c r="AH5" s="703"/>
      <c r="AI5" s="703"/>
      <c r="AJ5" s="703"/>
      <c r="AK5" s="703"/>
      <c r="AL5" s="690">
        <v>39.6</v>
      </c>
      <c r="AM5" s="672"/>
      <c r="AN5" s="672"/>
      <c r="AO5" s="691"/>
      <c r="AP5" s="666" t="s">
        <v>216</v>
      </c>
      <c r="AQ5" s="667"/>
      <c r="AR5" s="667"/>
      <c r="AS5" s="667"/>
      <c r="AT5" s="667"/>
      <c r="AU5" s="667"/>
      <c r="AV5" s="667"/>
      <c r="AW5" s="667"/>
      <c r="AX5" s="667"/>
      <c r="AY5" s="667"/>
      <c r="AZ5" s="667"/>
      <c r="BA5" s="667"/>
      <c r="BB5" s="667"/>
      <c r="BC5" s="667"/>
      <c r="BD5" s="667"/>
      <c r="BE5" s="667"/>
      <c r="BF5" s="668"/>
      <c r="BG5" s="608">
        <v>3802965</v>
      </c>
      <c r="BH5" s="609"/>
      <c r="BI5" s="609"/>
      <c r="BJ5" s="609"/>
      <c r="BK5" s="609"/>
      <c r="BL5" s="609"/>
      <c r="BM5" s="609"/>
      <c r="BN5" s="610"/>
      <c r="BO5" s="646">
        <v>99.8</v>
      </c>
      <c r="BP5" s="646"/>
      <c r="BQ5" s="646"/>
      <c r="BR5" s="646"/>
      <c r="BS5" s="647">
        <v>58941</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150207</v>
      </c>
      <c r="S6" s="609"/>
      <c r="T6" s="609"/>
      <c r="U6" s="609"/>
      <c r="V6" s="609"/>
      <c r="W6" s="609"/>
      <c r="X6" s="609"/>
      <c r="Y6" s="610"/>
      <c r="Z6" s="646">
        <v>0.7</v>
      </c>
      <c r="AA6" s="646"/>
      <c r="AB6" s="646"/>
      <c r="AC6" s="646"/>
      <c r="AD6" s="647">
        <v>150207</v>
      </c>
      <c r="AE6" s="647"/>
      <c r="AF6" s="647"/>
      <c r="AG6" s="647"/>
      <c r="AH6" s="647"/>
      <c r="AI6" s="647"/>
      <c r="AJ6" s="647"/>
      <c r="AK6" s="647"/>
      <c r="AL6" s="611">
        <v>1.6</v>
      </c>
      <c r="AM6" s="612"/>
      <c r="AN6" s="612"/>
      <c r="AO6" s="648"/>
      <c r="AP6" s="605" t="s">
        <v>221</v>
      </c>
      <c r="AQ6" s="606"/>
      <c r="AR6" s="606"/>
      <c r="AS6" s="606"/>
      <c r="AT6" s="606"/>
      <c r="AU6" s="606"/>
      <c r="AV6" s="606"/>
      <c r="AW6" s="606"/>
      <c r="AX6" s="606"/>
      <c r="AY6" s="606"/>
      <c r="AZ6" s="606"/>
      <c r="BA6" s="606"/>
      <c r="BB6" s="606"/>
      <c r="BC6" s="606"/>
      <c r="BD6" s="606"/>
      <c r="BE6" s="606"/>
      <c r="BF6" s="607"/>
      <c r="BG6" s="608">
        <v>3802965</v>
      </c>
      <c r="BH6" s="609"/>
      <c r="BI6" s="609"/>
      <c r="BJ6" s="609"/>
      <c r="BK6" s="609"/>
      <c r="BL6" s="609"/>
      <c r="BM6" s="609"/>
      <c r="BN6" s="610"/>
      <c r="BO6" s="646">
        <v>99.8</v>
      </c>
      <c r="BP6" s="646"/>
      <c r="BQ6" s="646"/>
      <c r="BR6" s="646"/>
      <c r="BS6" s="647">
        <v>58941</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118869</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118869</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694</v>
      </c>
      <c r="S7" s="609"/>
      <c r="T7" s="609"/>
      <c r="U7" s="609"/>
      <c r="V7" s="609"/>
      <c r="W7" s="609"/>
      <c r="X7" s="609"/>
      <c r="Y7" s="610"/>
      <c r="Z7" s="646">
        <v>0</v>
      </c>
      <c r="AA7" s="646"/>
      <c r="AB7" s="646"/>
      <c r="AC7" s="646"/>
      <c r="AD7" s="647">
        <v>694</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1392989</v>
      </c>
      <c r="BH7" s="609"/>
      <c r="BI7" s="609"/>
      <c r="BJ7" s="609"/>
      <c r="BK7" s="609"/>
      <c r="BL7" s="609"/>
      <c r="BM7" s="609"/>
      <c r="BN7" s="610"/>
      <c r="BO7" s="646">
        <v>36.6</v>
      </c>
      <c r="BP7" s="646"/>
      <c r="BQ7" s="646"/>
      <c r="BR7" s="646"/>
      <c r="BS7" s="647">
        <v>58941</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3509044</v>
      </c>
      <c r="CS7" s="609"/>
      <c r="CT7" s="609"/>
      <c r="CU7" s="609"/>
      <c r="CV7" s="609"/>
      <c r="CW7" s="609"/>
      <c r="CX7" s="609"/>
      <c r="CY7" s="610"/>
      <c r="CZ7" s="646">
        <v>18.2</v>
      </c>
      <c r="DA7" s="646"/>
      <c r="DB7" s="646"/>
      <c r="DC7" s="646"/>
      <c r="DD7" s="614">
        <v>120158</v>
      </c>
      <c r="DE7" s="609"/>
      <c r="DF7" s="609"/>
      <c r="DG7" s="609"/>
      <c r="DH7" s="609"/>
      <c r="DI7" s="609"/>
      <c r="DJ7" s="609"/>
      <c r="DK7" s="609"/>
      <c r="DL7" s="609"/>
      <c r="DM7" s="609"/>
      <c r="DN7" s="609"/>
      <c r="DO7" s="609"/>
      <c r="DP7" s="610"/>
      <c r="DQ7" s="614">
        <v>3234735</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15944</v>
      </c>
      <c r="S8" s="609"/>
      <c r="T8" s="609"/>
      <c r="U8" s="609"/>
      <c r="V8" s="609"/>
      <c r="W8" s="609"/>
      <c r="X8" s="609"/>
      <c r="Y8" s="610"/>
      <c r="Z8" s="646">
        <v>0.1</v>
      </c>
      <c r="AA8" s="646"/>
      <c r="AB8" s="646"/>
      <c r="AC8" s="646"/>
      <c r="AD8" s="647">
        <v>15944</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50044</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5034133</v>
      </c>
      <c r="CS8" s="609"/>
      <c r="CT8" s="609"/>
      <c r="CU8" s="609"/>
      <c r="CV8" s="609"/>
      <c r="CW8" s="609"/>
      <c r="CX8" s="609"/>
      <c r="CY8" s="610"/>
      <c r="CZ8" s="646">
        <v>26.1</v>
      </c>
      <c r="DA8" s="646"/>
      <c r="DB8" s="646"/>
      <c r="DC8" s="646"/>
      <c r="DD8" s="614">
        <v>33560</v>
      </c>
      <c r="DE8" s="609"/>
      <c r="DF8" s="609"/>
      <c r="DG8" s="609"/>
      <c r="DH8" s="609"/>
      <c r="DI8" s="609"/>
      <c r="DJ8" s="609"/>
      <c r="DK8" s="609"/>
      <c r="DL8" s="609"/>
      <c r="DM8" s="609"/>
      <c r="DN8" s="609"/>
      <c r="DO8" s="609"/>
      <c r="DP8" s="610"/>
      <c r="DQ8" s="614">
        <v>3095309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17142</v>
      </c>
      <c r="S9" s="609"/>
      <c r="T9" s="609"/>
      <c r="U9" s="609"/>
      <c r="V9" s="609"/>
      <c r="W9" s="609"/>
      <c r="X9" s="609"/>
      <c r="Y9" s="610"/>
      <c r="Z9" s="646">
        <v>0.1</v>
      </c>
      <c r="AA9" s="646"/>
      <c r="AB9" s="646"/>
      <c r="AC9" s="646"/>
      <c r="AD9" s="647">
        <v>17142</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1057684</v>
      </c>
      <c r="BH9" s="609"/>
      <c r="BI9" s="609"/>
      <c r="BJ9" s="609"/>
      <c r="BK9" s="609"/>
      <c r="BL9" s="609"/>
      <c r="BM9" s="609"/>
      <c r="BN9" s="610"/>
      <c r="BO9" s="646">
        <v>27.8</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1260572</v>
      </c>
      <c r="CS9" s="609"/>
      <c r="CT9" s="609"/>
      <c r="CU9" s="609"/>
      <c r="CV9" s="609"/>
      <c r="CW9" s="609"/>
      <c r="CX9" s="609"/>
      <c r="CY9" s="610"/>
      <c r="CZ9" s="646">
        <v>6.5</v>
      </c>
      <c r="DA9" s="646"/>
      <c r="DB9" s="646"/>
      <c r="DC9" s="646"/>
      <c r="DD9" s="614">
        <v>18446</v>
      </c>
      <c r="DE9" s="609"/>
      <c r="DF9" s="609"/>
      <c r="DG9" s="609"/>
      <c r="DH9" s="609"/>
      <c r="DI9" s="609"/>
      <c r="DJ9" s="609"/>
      <c r="DK9" s="609"/>
      <c r="DL9" s="609"/>
      <c r="DM9" s="609"/>
      <c r="DN9" s="609"/>
      <c r="DO9" s="609"/>
      <c r="DP9" s="610"/>
      <c r="DQ9" s="614">
        <v>1000138</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80998</v>
      </c>
      <c r="BH10" s="609"/>
      <c r="BI10" s="609"/>
      <c r="BJ10" s="609"/>
      <c r="BK10" s="609"/>
      <c r="BL10" s="609"/>
      <c r="BM10" s="609"/>
      <c r="BN10" s="610"/>
      <c r="BO10" s="646">
        <v>2.1</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51305</v>
      </c>
      <c r="CS10" s="609"/>
      <c r="CT10" s="609"/>
      <c r="CU10" s="609"/>
      <c r="CV10" s="609"/>
      <c r="CW10" s="609"/>
      <c r="CX10" s="609"/>
      <c r="CY10" s="610"/>
      <c r="CZ10" s="646">
        <v>0.3</v>
      </c>
      <c r="DA10" s="646"/>
      <c r="DB10" s="646"/>
      <c r="DC10" s="646"/>
      <c r="DD10" s="614" t="s">
        <v>122</v>
      </c>
      <c r="DE10" s="609"/>
      <c r="DF10" s="609"/>
      <c r="DG10" s="609"/>
      <c r="DH10" s="609"/>
      <c r="DI10" s="609"/>
      <c r="DJ10" s="609"/>
      <c r="DK10" s="609"/>
      <c r="DL10" s="609"/>
      <c r="DM10" s="609"/>
      <c r="DN10" s="609"/>
      <c r="DO10" s="609"/>
      <c r="DP10" s="610"/>
      <c r="DQ10" s="614">
        <v>1305</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723466</v>
      </c>
      <c r="S11" s="609"/>
      <c r="T11" s="609"/>
      <c r="U11" s="609"/>
      <c r="V11" s="609"/>
      <c r="W11" s="609"/>
      <c r="X11" s="609"/>
      <c r="Y11" s="610"/>
      <c r="Z11" s="611">
        <v>3.5</v>
      </c>
      <c r="AA11" s="612"/>
      <c r="AB11" s="612"/>
      <c r="AC11" s="613"/>
      <c r="AD11" s="614">
        <v>723466</v>
      </c>
      <c r="AE11" s="609"/>
      <c r="AF11" s="609"/>
      <c r="AG11" s="609"/>
      <c r="AH11" s="609"/>
      <c r="AI11" s="609"/>
      <c r="AJ11" s="609"/>
      <c r="AK11" s="610"/>
      <c r="AL11" s="611">
        <v>7.5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204263</v>
      </c>
      <c r="BH11" s="609"/>
      <c r="BI11" s="609"/>
      <c r="BJ11" s="609"/>
      <c r="BK11" s="609"/>
      <c r="BL11" s="609"/>
      <c r="BM11" s="609"/>
      <c r="BN11" s="610"/>
      <c r="BO11" s="646">
        <v>5.4</v>
      </c>
      <c r="BP11" s="646"/>
      <c r="BQ11" s="646"/>
      <c r="BR11" s="646"/>
      <c r="BS11" s="647">
        <v>58941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1132008</v>
      </c>
      <c r="CS11" s="609"/>
      <c r="CT11" s="609"/>
      <c r="CU11" s="609"/>
      <c r="CV11" s="609"/>
      <c r="CW11" s="609"/>
      <c r="CX11" s="609"/>
      <c r="CY11" s="610"/>
      <c r="CZ11" s="646">
        <v>5.9</v>
      </c>
      <c r="DA11" s="646"/>
      <c r="DB11" s="646"/>
      <c r="DC11" s="646"/>
      <c r="DD11" s="614">
        <v>127374</v>
      </c>
      <c r="DE11" s="609"/>
      <c r="DF11" s="609"/>
      <c r="DG11" s="609"/>
      <c r="DH11" s="609"/>
      <c r="DI11" s="609"/>
      <c r="DJ11" s="609"/>
      <c r="DK11" s="609"/>
      <c r="DL11" s="609"/>
      <c r="DM11" s="609"/>
      <c r="DN11" s="609"/>
      <c r="DO11" s="609"/>
      <c r="DP11" s="610"/>
      <c r="DQ11" s="614">
        <v>764897</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40369</v>
      </c>
      <c r="S12" s="609"/>
      <c r="T12" s="609"/>
      <c r="U12" s="609"/>
      <c r="V12" s="609"/>
      <c r="W12" s="609"/>
      <c r="X12" s="609"/>
      <c r="Y12" s="610"/>
      <c r="Z12" s="646">
        <v>0.2</v>
      </c>
      <c r="AA12" s="646"/>
      <c r="AB12" s="646"/>
      <c r="AC12" s="646"/>
      <c r="AD12" s="647">
        <v>40369</v>
      </c>
      <c r="AE12" s="647"/>
      <c r="AF12" s="647"/>
      <c r="AG12" s="647"/>
      <c r="AH12" s="647"/>
      <c r="AI12" s="647"/>
      <c r="AJ12" s="647"/>
      <c r="AK12" s="647"/>
      <c r="AL12" s="611">
        <v>0.4</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2052463</v>
      </c>
      <c r="BH12" s="609"/>
      <c r="BI12" s="609"/>
      <c r="BJ12" s="609"/>
      <c r="BK12" s="609"/>
      <c r="BL12" s="609"/>
      <c r="BM12" s="609"/>
      <c r="BN12" s="610"/>
      <c r="BO12" s="646">
        <v>53.9</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965932</v>
      </c>
      <c r="CS12" s="609"/>
      <c r="CT12" s="609"/>
      <c r="CU12" s="609"/>
      <c r="CV12" s="609"/>
      <c r="CW12" s="609"/>
      <c r="CX12" s="609"/>
      <c r="CY12" s="610"/>
      <c r="CZ12" s="646">
        <v>5</v>
      </c>
      <c r="DA12" s="646"/>
      <c r="DB12" s="646"/>
      <c r="DC12" s="646"/>
      <c r="DD12" s="614">
        <v>490056</v>
      </c>
      <c r="DE12" s="609"/>
      <c r="DF12" s="609"/>
      <c r="DG12" s="609"/>
      <c r="DH12" s="609"/>
      <c r="DI12" s="609"/>
      <c r="DJ12" s="609"/>
      <c r="DK12" s="609"/>
      <c r="DL12" s="609"/>
      <c r="DM12" s="609"/>
      <c r="DN12" s="609"/>
      <c r="DO12" s="609"/>
      <c r="DP12" s="610"/>
      <c r="DQ12" s="614">
        <v>376832</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1981772</v>
      </c>
      <c r="BH13" s="609"/>
      <c r="BI13" s="609"/>
      <c r="BJ13" s="609"/>
      <c r="BK13" s="609"/>
      <c r="BL13" s="609"/>
      <c r="BM13" s="609"/>
      <c r="BN13" s="610"/>
      <c r="BO13" s="646">
        <v>52</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1623241</v>
      </c>
      <c r="CS13" s="609"/>
      <c r="CT13" s="609"/>
      <c r="CU13" s="609"/>
      <c r="CV13" s="609"/>
      <c r="CW13" s="609"/>
      <c r="CX13" s="609"/>
      <c r="CY13" s="610"/>
      <c r="CZ13" s="646">
        <v>8.4</v>
      </c>
      <c r="DA13" s="646"/>
      <c r="DB13" s="646"/>
      <c r="DC13" s="646"/>
      <c r="DD13" s="614">
        <v>634896</v>
      </c>
      <c r="DE13" s="609"/>
      <c r="DF13" s="609"/>
      <c r="DG13" s="609"/>
      <c r="DH13" s="609"/>
      <c r="DI13" s="609"/>
      <c r="DJ13" s="609"/>
      <c r="DK13" s="609"/>
      <c r="DL13" s="609"/>
      <c r="DM13" s="609"/>
      <c r="DN13" s="609"/>
      <c r="DO13" s="609"/>
      <c r="DP13" s="610"/>
      <c r="DQ13" s="614">
        <v>933003</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1316</v>
      </c>
      <c r="S14" s="609"/>
      <c r="T14" s="609"/>
      <c r="U14" s="609"/>
      <c r="V14" s="609"/>
      <c r="W14" s="609"/>
      <c r="X14" s="609"/>
      <c r="Y14" s="610"/>
      <c r="Z14" s="646">
        <v>0</v>
      </c>
      <c r="AA14" s="646"/>
      <c r="AB14" s="646"/>
      <c r="AC14" s="646"/>
      <c r="AD14" s="647">
        <v>1316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119794</v>
      </c>
      <c r="BH14" s="609"/>
      <c r="BI14" s="609"/>
      <c r="BJ14" s="609"/>
      <c r="BK14" s="609"/>
      <c r="BL14" s="609"/>
      <c r="BM14" s="609"/>
      <c r="BN14" s="610"/>
      <c r="BO14" s="646">
        <v>3.1</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672150</v>
      </c>
      <c r="CS14" s="609"/>
      <c r="CT14" s="609"/>
      <c r="CU14" s="609"/>
      <c r="CV14" s="609"/>
      <c r="CW14" s="609"/>
      <c r="CX14" s="609"/>
      <c r="CY14" s="610"/>
      <c r="CZ14" s="646">
        <v>3.5</v>
      </c>
      <c r="DA14" s="646"/>
      <c r="DB14" s="646"/>
      <c r="DC14" s="646"/>
      <c r="DD14" s="614">
        <v>163537</v>
      </c>
      <c r="DE14" s="609"/>
      <c r="DF14" s="609"/>
      <c r="DG14" s="609"/>
      <c r="DH14" s="609"/>
      <c r="DI14" s="609"/>
      <c r="DJ14" s="609"/>
      <c r="DK14" s="609"/>
      <c r="DL14" s="609"/>
      <c r="DM14" s="609"/>
      <c r="DN14" s="609"/>
      <c r="DO14" s="609"/>
      <c r="DP14" s="610"/>
      <c r="DQ14" s="614">
        <v>511581</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172650</v>
      </c>
      <c r="BH15" s="609"/>
      <c r="BI15" s="609"/>
      <c r="BJ15" s="609"/>
      <c r="BK15" s="609"/>
      <c r="BL15" s="609"/>
      <c r="BM15" s="609"/>
      <c r="BN15" s="610"/>
      <c r="BO15" s="646">
        <v>4.5</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2307118</v>
      </c>
      <c r="CS15" s="609"/>
      <c r="CT15" s="609"/>
      <c r="CU15" s="609"/>
      <c r="CV15" s="609"/>
      <c r="CW15" s="609"/>
      <c r="CX15" s="609"/>
      <c r="CY15" s="610"/>
      <c r="CZ15" s="646">
        <v>12</v>
      </c>
      <c r="DA15" s="646"/>
      <c r="DB15" s="646"/>
      <c r="DC15" s="646"/>
      <c r="DD15" s="614">
        <v>893389</v>
      </c>
      <c r="DE15" s="609"/>
      <c r="DF15" s="609"/>
      <c r="DG15" s="609"/>
      <c r="DH15" s="609"/>
      <c r="DI15" s="609"/>
      <c r="DJ15" s="609"/>
      <c r="DK15" s="609"/>
      <c r="DL15" s="609"/>
      <c r="DM15" s="609"/>
      <c r="DN15" s="609"/>
      <c r="DO15" s="609"/>
      <c r="DP15" s="610"/>
      <c r="DQ15" s="614">
        <v>1508141</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11737</v>
      </c>
      <c r="S16" s="609"/>
      <c r="T16" s="609"/>
      <c r="U16" s="609"/>
      <c r="V16" s="609"/>
      <c r="W16" s="609"/>
      <c r="X16" s="609"/>
      <c r="Y16" s="610"/>
      <c r="Z16" s="646">
        <v>0.1</v>
      </c>
      <c r="AA16" s="646"/>
      <c r="AB16" s="646"/>
      <c r="AC16" s="646"/>
      <c r="AD16" s="647">
        <v>11737</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v>65069</v>
      </c>
      <c r="BH16" s="609"/>
      <c r="BI16" s="609"/>
      <c r="BJ16" s="609"/>
      <c r="BK16" s="609"/>
      <c r="BL16" s="609"/>
      <c r="BM16" s="609"/>
      <c r="BN16" s="610"/>
      <c r="BO16" s="646">
        <v>1.7</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561473</v>
      </c>
      <c r="CS16" s="609"/>
      <c r="CT16" s="609"/>
      <c r="CU16" s="609"/>
      <c r="CV16" s="609"/>
      <c r="CW16" s="609"/>
      <c r="CX16" s="609"/>
      <c r="CY16" s="610"/>
      <c r="CZ16" s="646">
        <v>2.9</v>
      </c>
      <c r="DA16" s="646"/>
      <c r="DB16" s="646"/>
      <c r="DC16" s="646"/>
      <c r="DD16" s="614" t="s">
        <v>122</v>
      </c>
      <c r="DE16" s="609"/>
      <c r="DF16" s="609"/>
      <c r="DG16" s="609"/>
      <c r="DH16" s="609"/>
      <c r="DI16" s="609"/>
      <c r="DJ16" s="609"/>
      <c r="DK16" s="609"/>
      <c r="DL16" s="609"/>
      <c r="DM16" s="609"/>
      <c r="DN16" s="609"/>
      <c r="DO16" s="609"/>
      <c r="DP16" s="610"/>
      <c r="DQ16" s="614">
        <v>32085</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66089</v>
      </c>
      <c r="S17" s="609"/>
      <c r="T17" s="609"/>
      <c r="U17" s="609"/>
      <c r="V17" s="609"/>
      <c r="W17" s="609"/>
      <c r="X17" s="609"/>
      <c r="Y17" s="610"/>
      <c r="Z17" s="646">
        <v>0.3</v>
      </c>
      <c r="AA17" s="646"/>
      <c r="AB17" s="646"/>
      <c r="AC17" s="646"/>
      <c r="AD17" s="647">
        <v>66089</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2044606</v>
      </c>
      <c r="CS17" s="609"/>
      <c r="CT17" s="609"/>
      <c r="CU17" s="609"/>
      <c r="CV17" s="609"/>
      <c r="CW17" s="609"/>
      <c r="CX17" s="609"/>
      <c r="CY17" s="610"/>
      <c r="CZ17" s="646">
        <v>10.6</v>
      </c>
      <c r="DA17" s="646"/>
      <c r="DB17" s="646"/>
      <c r="DC17" s="646"/>
      <c r="DD17" s="614" t="s">
        <v>122</v>
      </c>
      <c r="DE17" s="609"/>
      <c r="DF17" s="609"/>
      <c r="DG17" s="609"/>
      <c r="DH17" s="609"/>
      <c r="DI17" s="609"/>
      <c r="DJ17" s="609"/>
      <c r="DK17" s="609"/>
      <c r="DL17" s="609"/>
      <c r="DM17" s="609"/>
      <c r="DN17" s="609"/>
      <c r="DO17" s="609"/>
      <c r="DP17" s="610"/>
      <c r="DQ17" s="614">
        <v>1969226</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26215</v>
      </c>
      <c r="S18" s="609"/>
      <c r="T18" s="609"/>
      <c r="U18" s="609"/>
      <c r="V18" s="609"/>
      <c r="W18" s="609"/>
      <c r="X18" s="609"/>
      <c r="Y18" s="610"/>
      <c r="Z18" s="646">
        <v>0.1</v>
      </c>
      <c r="AA18" s="646"/>
      <c r="AB18" s="646"/>
      <c r="AC18" s="646"/>
      <c r="AD18" s="647">
        <v>26215</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23934</v>
      </c>
      <c r="S19" s="609"/>
      <c r="T19" s="609"/>
      <c r="U19" s="609"/>
      <c r="V19" s="609"/>
      <c r="W19" s="609"/>
      <c r="X19" s="609"/>
      <c r="Y19" s="610"/>
      <c r="Z19" s="646">
        <v>0.1</v>
      </c>
      <c r="AA19" s="646"/>
      <c r="AB19" s="646"/>
      <c r="AC19" s="646"/>
      <c r="AD19" s="647">
        <v>23934</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8036</v>
      </c>
      <c r="BH19" s="609"/>
      <c r="BI19" s="609"/>
      <c r="BJ19" s="609"/>
      <c r="BK19" s="609"/>
      <c r="BL19" s="609"/>
      <c r="BM19" s="609"/>
      <c r="BN19" s="610"/>
      <c r="BO19" s="646">
        <v>0.2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2281</v>
      </c>
      <c r="S20" s="609"/>
      <c r="T20" s="609"/>
      <c r="U20" s="609"/>
      <c r="V20" s="609"/>
      <c r="W20" s="609"/>
      <c r="X20" s="609"/>
      <c r="Y20" s="610"/>
      <c r="Z20" s="646">
        <v>0</v>
      </c>
      <c r="AA20" s="646"/>
      <c r="AB20" s="646"/>
      <c r="AC20" s="646"/>
      <c r="AD20" s="647">
        <v>2281</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8036</v>
      </c>
      <c r="BH20" s="609"/>
      <c r="BI20" s="609"/>
      <c r="BJ20" s="609"/>
      <c r="BK20" s="609"/>
      <c r="BL20" s="609"/>
      <c r="BM20" s="609"/>
      <c r="BN20" s="610"/>
      <c r="BO20" s="646">
        <v>0.2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19280451</v>
      </c>
      <c r="CS20" s="609"/>
      <c r="CT20" s="609"/>
      <c r="CU20" s="609"/>
      <c r="CV20" s="609"/>
      <c r="CW20" s="609"/>
      <c r="CX20" s="609"/>
      <c r="CY20" s="610"/>
      <c r="CZ20" s="646">
        <v>100</v>
      </c>
      <c r="DA20" s="646"/>
      <c r="DB20" s="646"/>
      <c r="DC20" s="646"/>
      <c r="DD20" s="614">
        <v>2481416</v>
      </c>
      <c r="DE20" s="609"/>
      <c r="DF20" s="609"/>
      <c r="DG20" s="609"/>
      <c r="DH20" s="609"/>
      <c r="DI20" s="609"/>
      <c r="DJ20" s="609"/>
      <c r="DK20" s="609"/>
      <c r="DL20" s="609"/>
      <c r="DM20" s="609"/>
      <c r="DN20" s="609"/>
      <c r="DO20" s="609"/>
      <c r="DP20" s="610"/>
      <c r="DQ20" s="614">
        <v>13546121</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5272812</v>
      </c>
      <c r="S21" s="609"/>
      <c r="T21" s="609"/>
      <c r="U21" s="609"/>
      <c r="V21" s="609"/>
      <c r="W21" s="609"/>
      <c r="X21" s="609"/>
      <c r="Y21" s="610"/>
      <c r="Z21" s="646">
        <v>25.6</v>
      </c>
      <c r="AA21" s="646"/>
      <c r="AB21" s="646"/>
      <c r="AC21" s="646"/>
      <c r="AD21" s="647">
        <v>4710743</v>
      </c>
      <c r="AE21" s="647"/>
      <c r="AF21" s="647"/>
      <c r="AG21" s="647"/>
      <c r="AH21" s="647"/>
      <c r="AI21" s="647"/>
      <c r="AJ21" s="647"/>
      <c r="AK21" s="647"/>
      <c r="AL21" s="611">
        <v>49</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8036</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4710743</v>
      </c>
      <c r="S22" s="609"/>
      <c r="T22" s="609"/>
      <c r="U22" s="609"/>
      <c r="V22" s="609"/>
      <c r="W22" s="609"/>
      <c r="X22" s="609"/>
      <c r="Y22" s="610"/>
      <c r="Z22" s="646">
        <v>22.9</v>
      </c>
      <c r="AA22" s="646"/>
      <c r="AB22" s="646"/>
      <c r="AC22" s="646"/>
      <c r="AD22" s="647">
        <v>4710743</v>
      </c>
      <c r="AE22" s="647"/>
      <c r="AF22" s="647"/>
      <c r="AG22" s="647"/>
      <c r="AH22" s="647"/>
      <c r="AI22" s="647"/>
      <c r="AJ22" s="647"/>
      <c r="AK22" s="647"/>
      <c r="AL22" s="611">
        <v>49</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562051</v>
      </c>
      <c r="S23" s="609"/>
      <c r="T23" s="609"/>
      <c r="U23" s="609"/>
      <c r="V23" s="609"/>
      <c r="W23" s="609"/>
      <c r="X23" s="609"/>
      <c r="Y23" s="610"/>
      <c r="Z23" s="646">
        <v>2.7</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18</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7648047</v>
      </c>
      <c r="CS24" s="664"/>
      <c r="CT24" s="664"/>
      <c r="CU24" s="664"/>
      <c r="CV24" s="664"/>
      <c r="CW24" s="664"/>
      <c r="CX24" s="664"/>
      <c r="CY24" s="689"/>
      <c r="CZ24" s="690">
        <v>39.700000000000003</v>
      </c>
      <c r="DA24" s="672"/>
      <c r="DB24" s="672"/>
      <c r="DC24" s="692"/>
      <c r="DD24" s="688">
        <v>5782244</v>
      </c>
      <c r="DE24" s="664"/>
      <c r="DF24" s="664"/>
      <c r="DG24" s="664"/>
      <c r="DH24" s="664"/>
      <c r="DI24" s="664"/>
      <c r="DJ24" s="664"/>
      <c r="DK24" s="689"/>
      <c r="DL24" s="688">
        <v>5353734</v>
      </c>
      <c r="DM24" s="664"/>
      <c r="DN24" s="664"/>
      <c r="DO24" s="664"/>
      <c r="DP24" s="664"/>
      <c r="DQ24" s="664"/>
      <c r="DR24" s="664"/>
      <c r="DS24" s="664"/>
      <c r="DT24" s="664"/>
      <c r="DU24" s="664"/>
      <c r="DV24" s="689"/>
      <c r="DW24" s="690">
        <v>55.3</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10136992</v>
      </c>
      <c r="S25" s="609"/>
      <c r="T25" s="609"/>
      <c r="U25" s="609"/>
      <c r="V25" s="609"/>
      <c r="W25" s="609"/>
      <c r="X25" s="609"/>
      <c r="Y25" s="610"/>
      <c r="Z25" s="646">
        <v>49.3</v>
      </c>
      <c r="AA25" s="646"/>
      <c r="AB25" s="646"/>
      <c r="AC25" s="646"/>
      <c r="AD25" s="647">
        <v>9574923</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2766133</v>
      </c>
      <c r="CS25" s="621"/>
      <c r="CT25" s="621"/>
      <c r="CU25" s="621"/>
      <c r="CV25" s="621"/>
      <c r="CW25" s="621"/>
      <c r="CX25" s="621"/>
      <c r="CY25" s="622"/>
      <c r="CZ25" s="611">
        <v>14.3</v>
      </c>
      <c r="DA25" s="623"/>
      <c r="DB25" s="623"/>
      <c r="DC25" s="624"/>
      <c r="DD25" s="614">
        <v>2589612</v>
      </c>
      <c r="DE25" s="621"/>
      <c r="DF25" s="621"/>
      <c r="DG25" s="621"/>
      <c r="DH25" s="621"/>
      <c r="DI25" s="621"/>
      <c r="DJ25" s="621"/>
      <c r="DK25" s="622"/>
      <c r="DL25" s="614">
        <v>2556360</v>
      </c>
      <c r="DM25" s="621"/>
      <c r="DN25" s="621"/>
      <c r="DO25" s="621"/>
      <c r="DP25" s="621"/>
      <c r="DQ25" s="621"/>
      <c r="DR25" s="621"/>
      <c r="DS25" s="621"/>
      <c r="DT25" s="621"/>
      <c r="DU25" s="621"/>
      <c r="DV25" s="622"/>
      <c r="DW25" s="611">
        <v>26.4</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1971</v>
      </c>
      <c r="S26" s="609"/>
      <c r="T26" s="609"/>
      <c r="U26" s="609"/>
      <c r="V26" s="609"/>
      <c r="W26" s="609"/>
      <c r="X26" s="609"/>
      <c r="Y26" s="610"/>
      <c r="Z26" s="646">
        <v>0</v>
      </c>
      <c r="AA26" s="646"/>
      <c r="AB26" s="646"/>
      <c r="AC26" s="646"/>
      <c r="AD26" s="647">
        <v>1971</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1817374</v>
      </c>
      <c r="CS26" s="609"/>
      <c r="CT26" s="609"/>
      <c r="CU26" s="609"/>
      <c r="CV26" s="609"/>
      <c r="CW26" s="609"/>
      <c r="CX26" s="609"/>
      <c r="CY26" s="610"/>
      <c r="CZ26" s="611">
        <v>9.4</v>
      </c>
      <c r="DA26" s="623"/>
      <c r="DB26" s="623"/>
      <c r="DC26" s="624"/>
      <c r="DD26" s="614">
        <v>1681995</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59869</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3811001</v>
      </c>
      <c r="BH27" s="609"/>
      <c r="BI27" s="609"/>
      <c r="BJ27" s="609"/>
      <c r="BK27" s="609"/>
      <c r="BL27" s="609"/>
      <c r="BM27" s="609"/>
      <c r="BN27" s="610"/>
      <c r="BO27" s="646">
        <v>100</v>
      </c>
      <c r="BP27" s="646"/>
      <c r="BQ27" s="646"/>
      <c r="BR27" s="646"/>
      <c r="BS27" s="647">
        <v>58941</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2837308</v>
      </c>
      <c r="CS27" s="621"/>
      <c r="CT27" s="621"/>
      <c r="CU27" s="621"/>
      <c r="CV27" s="621"/>
      <c r="CW27" s="621"/>
      <c r="CX27" s="621"/>
      <c r="CY27" s="622"/>
      <c r="CZ27" s="611">
        <v>14.7</v>
      </c>
      <c r="DA27" s="623"/>
      <c r="DB27" s="623"/>
      <c r="DC27" s="624"/>
      <c r="DD27" s="614">
        <v>1223406</v>
      </c>
      <c r="DE27" s="621"/>
      <c r="DF27" s="621"/>
      <c r="DG27" s="621"/>
      <c r="DH27" s="621"/>
      <c r="DI27" s="621"/>
      <c r="DJ27" s="621"/>
      <c r="DK27" s="622"/>
      <c r="DL27" s="614">
        <v>828148</v>
      </c>
      <c r="DM27" s="621"/>
      <c r="DN27" s="621"/>
      <c r="DO27" s="621"/>
      <c r="DP27" s="621"/>
      <c r="DQ27" s="621"/>
      <c r="DR27" s="621"/>
      <c r="DS27" s="621"/>
      <c r="DT27" s="621"/>
      <c r="DU27" s="621"/>
      <c r="DV27" s="622"/>
      <c r="DW27" s="611">
        <v>8.6</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214114</v>
      </c>
      <c r="S28" s="609"/>
      <c r="T28" s="609"/>
      <c r="U28" s="609"/>
      <c r="V28" s="609"/>
      <c r="W28" s="609"/>
      <c r="X28" s="609"/>
      <c r="Y28" s="610"/>
      <c r="Z28" s="646">
        <v>1</v>
      </c>
      <c r="AA28" s="646"/>
      <c r="AB28" s="646"/>
      <c r="AC28" s="646"/>
      <c r="AD28" s="647">
        <v>25590</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2044606</v>
      </c>
      <c r="CS28" s="609"/>
      <c r="CT28" s="609"/>
      <c r="CU28" s="609"/>
      <c r="CV28" s="609"/>
      <c r="CW28" s="609"/>
      <c r="CX28" s="609"/>
      <c r="CY28" s="610"/>
      <c r="CZ28" s="611">
        <v>10.6</v>
      </c>
      <c r="DA28" s="623"/>
      <c r="DB28" s="623"/>
      <c r="DC28" s="624"/>
      <c r="DD28" s="614">
        <v>1969226</v>
      </c>
      <c r="DE28" s="609"/>
      <c r="DF28" s="609"/>
      <c r="DG28" s="609"/>
      <c r="DH28" s="609"/>
      <c r="DI28" s="609"/>
      <c r="DJ28" s="609"/>
      <c r="DK28" s="610"/>
      <c r="DL28" s="614">
        <v>1969226</v>
      </c>
      <c r="DM28" s="609"/>
      <c r="DN28" s="609"/>
      <c r="DO28" s="609"/>
      <c r="DP28" s="609"/>
      <c r="DQ28" s="609"/>
      <c r="DR28" s="609"/>
      <c r="DS28" s="609"/>
      <c r="DT28" s="609"/>
      <c r="DU28" s="609"/>
      <c r="DV28" s="610"/>
      <c r="DW28" s="611">
        <v>20.3</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76485</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2044599</v>
      </c>
      <c r="CS29" s="621"/>
      <c r="CT29" s="621"/>
      <c r="CU29" s="621"/>
      <c r="CV29" s="621"/>
      <c r="CW29" s="621"/>
      <c r="CX29" s="621"/>
      <c r="CY29" s="622"/>
      <c r="CZ29" s="611">
        <v>10.6</v>
      </c>
      <c r="DA29" s="623"/>
      <c r="DB29" s="623"/>
      <c r="DC29" s="624"/>
      <c r="DD29" s="614">
        <v>1969219</v>
      </c>
      <c r="DE29" s="621"/>
      <c r="DF29" s="621"/>
      <c r="DG29" s="621"/>
      <c r="DH29" s="621"/>
      <c r="DI29" s="621"/>
      <c r="DJ29" s="621"/>
      <c r="DK29" s="622"/>
      <c r="DL29" s="614">
        <v>1969219</v>
      </c>
      <c r="DM29" s="621"/>
      <c r="DN29" s="621"/>
      <c r="DO29" s="621"/>
      <c r="DP29" s="621"/>
      <c r="DQ29" s="621"/>
      <c r="DR29" s="621"/>
      <c r="DS29" s="621"/>
      <c r="DT29" s="621"/>
      <c r="DU29" s="621"/>
      <c r="DV29" s="622"/>
      <c r="DW29" s="611">
        <v>20.3</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2410780</v>
      </c>
      <c r="S30" s="609"/>
      <c r="T30" s="609"/>
      <c r="U30" s="609"/>
      <c r="V30" s="609"/>
      <c r="W30" s="609"/>
      <c r="X30" s="609"/>
      <c r="Y30" s="610"/>
      <c r="Z30" s="646">
        <v>11.7</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1994424</v>
      </c>
      <c r="CS30" s="609"/>
      <c r="CT30" s="609"/>
      <c r="CU30" s="609"/>
      <c r="CV30" s="609"/>
      <c r="CW30" s="609"/>
      <c r="CX30" s="609"/>
      <c r="CY30" s="610"/>
      <c r="CZ30" s="611">
        <v>10.3</v>
      </c>
      <c r="DA30" s="623"/>
      <c r="DB30" s="623"/>
      <c r="DC30" s="624"/>
      <c r="DD30" s="614">
        <v>1919044</v>
      </c>
      <c r="DE30" s="609"/>
      <c r="DF30" s="609"/>
      <c r="DG30" s="609"/>
      <c r="DH30" s="609"/>
      <c r="DI30" s="609"/>
      <c r="DJ30" s="609"/>
      <c r="DK30" s="610"/>
      <c r="DL30" s="614">
        <v>1919044</v>
      </c>
      <c r="DM30" s="609"/>
      <c r="DN30" s="609"/>
      <c r="DO30" s="609"/>
      <c r="DP30" s="609"/>
      <c r="DQ30" s="609"/>
      <c r="DR30" s="609"/>
      <c r="DS30" s="609"/>
      <c r="DT30" s="609"/>
      <c r="DU30" s="609"/>
      <c r="DV30" s="610"/>
      <c r="DW30" s="611">
        <v>19.8</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97.1</v>
      </c>
      <c r="BN31" s="671"/>
      <c r="BO31" s="671"/>
      <c r="BP31" s="671"/>
      <c r="BQ31" s="673"/>
      <c r="BR31" s="670">
        <v>99.3</v>
      </c>
      <c r="BS31" s="671"/>
      <c r="BT31" s="671"/>
      <c r="BU31" s="671"/>
      <c r="BV31" s="671"/>
      <c r="BW31" s="671"/>
      <c r="BX31" s="672">
        <v>97.4</v>
      </c>
      <c r="BY31" s="671"/>
      <c r="BZ31" s="671"/>
      <c r="CA31" s="671"/>
      <c r="CB31" s="673"/>
      <c r="CD31" s="629"/>
      <c r="CE31" s="630"/>
      <c r="CF31" s="605" t="s">
        <v>300</v>
      </c>
      <c r="CG31" s="606"/>
      <c r="CH31" s="606"/>
      <c r="CI31" s="606"/>
      <c r="CJ31" s="606"/>
      <c r="CK31" s="606"/>
      <c r="CL31" s="606"/>
      <c r="CM31" s="606"/>
      <c r="CN31" s="606"/>
      <c r="CO31" s="606"/>
      <c r="CP31" s="606"/>
      <c r="CQ31" s="607"/>
      <c r="CR31" s="608">
        <v>50175</v>
      </c>
      <c r="CS31" s="621"/>
      <c r="CT31" s="621"/>
      <c r="CU31" s="621"/>
      <c r="CV31" s="621"/>
      <c r="CW31" s="621"/>
      <c r="CX31" s="621"/>
      <c r="CY31" s="622"/>
      <c r="CZ31" s="611">
        <v>0.3</v>
      </c>
      <c r="DA31" s="623"/>
      <c r="DB31" s="623"/>
      <c r="DC31" s="624"/>
      <c r="DD31" s="614">
        <v>50175</v>
      </c>
      <c r="DE31" s="621"/>
      <c r="DF31" s="621"/>
      <c r="DG31" s="621"/>
      <c r="DH31" s="621"/>
      <c r="DI31" s="621"/>
      <c r="DJ31" s="621"/>
      <c r="DK31" s="622"/>
      <c r="DL31" s="614">
        <v>50175</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1242484</v>
      </c>
      <c r="S32" s="609"/>
      <c r="T32" s="609"/>
      <c r="U32" s="609"/>
      <c r="V32" s="609"/>
      <c r="W32" s="609"/>
      <c r="X32" s="609"/>
      <c r="Y32" s="610"/>
      <c r="Z32" s="646">
        <v>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99.3</v>
      </c>
      <c r="BH32" s="621"/>
      <c r="BI32" s="621"/>
      <c r="BJ32" s="621"/>
      <c r="BK32" s="621"/>
      <c r="BL32" s="621"/>
      <c r="BM32" s="612">
        <v>97.7</v>
      </c>
      <c r="BN32" s="621"/>
      <c r="BO32" s="621"/>
      <c r="BP32" s="621"/>
      <c r="BQ32" s="644"/>
      <c r="BR32" s="674">
        <v>99.4</v>
      </c>
      <c r="BS32" s="621"/>
      <c r="BT32" s="621"/>
      <c r="BU32" s="621"/>
      <c r="BV32" s="621"/>
      <c r="BW32" s="621"/>
      <c r="BX32" s="612">
        <v>98.1</v>
      </c>
      <c r="BY32" s="621"/>
      <c r="BZ32" s="621"/>
      <c r="CA32" s="621"/>
      <c r="CB32" s="644"/>
      <c r="CD32" s="631"/>
      <c r="CE32" s="632"/>
      <c r="CF32" s="605" t="s">
        <v>304</v>
      </c>
      <c r="CG32" s="606"/>
      <c r="CH32" s="606"/>
      <c r="CI32" s="606"/>
      <c r="CJ32" s="606"/>
      <c r="CK32" s="606"/>
      <c r="CL32" s="606"/>
      <c r="CM32" s="606"/>
      <c r="CN32" s="606"/>
      <c r="CO32" s="606"/>
      <c r="CP32" s="606"/>
      <c r="CQ32" s="607"/>
      <c r="CR32" s="608">
        <v>7</v>
      </c>
      <c r="CS32" s="609"/>
      <c r="CT32" s="609"/>
      <c r="CU32" s="609"/>
      <c r="CV32" s="609"/>
      <c r="CW32" s="609"/>
      <c r="CX32" s="609"/>
      <c r="CY32" s="610"/>
      <c r="CZ32" s="611">
        <v>0</v>
      </c>
      <c r="DA32" s="623"/>
      <c r="DB32" s="623"/>
      <c r="DC32" s="624"/>
      <c r="DD32" s="614">
        <v>7</v>
      </c>
      <c r="DE32" s="609"/>
      <c r="DF32" s="609"/>
      <c r="DG32" s="609"/>
      <c r="DH32" s="609"/>
      <c r="DI32" s="609"/>
      <c r="DJ32" s="609"/>
      <c r="DK32" s="610"/>
      <c r="DL32" s="614">
        <v>7</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26330</v>
      </c>
      <c r="S33" s="609"/>
      <c r="T33" s="609"/>
      <c r="U33" s="609"/>
      <c r="V33" s="609"/>
      <c r="W33" s="609"/>
      <c r="X33" s="609"/>
      <c r="Y33" s="610"/>
      <c r="Z33" s="646">
        <v>0.1</v>
      </c>
      <c r="AA33" s="646"/>
      <c r="AB33" s="646"/>
      <c r="AC33" s="646"/>
      <c r="AD33" s="647">
        <v>7926</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99.1</v>
      </c>
      <c r="BH33" s="593"/>
      <c r="BI33" s="593"/>
      <c r="BJ33" s="593"/>
      <c r="BK33" s="593"/>
      <c r="BL33" s="593"/>
      <c r="BM33" s="639">
        <v>96.2</v>
      </c>
      <c r="BN33" s="593"/>
      <c r="BO33" s="593"/>
      <c r="BP33" s="593"/>
      <c r="BQ33" s="656"/>
      <c r="BR33" s="669">
        <v>99.2</v>
      </c>
      <c r="BS33" s="593"/>
      <c r="BT33" s="593"/>
      <c r="BU33" s="593"/>
      <c r="BV33" s="593"/>
      <c r="BW33" s="593"/>
      <c r="BX33" s="639">
        <v>96.4</v>
      </c>
      <c r="BY33" s="593"/>
      <c r="BZ33" s="593"/>
      <c r="CA33" s="593"/>
      <c r="CB33" s="656"/>
      <c r="CD33" s="605" t="s">
        <v>307</v>
      </c>
      <c r="CE33" s="606"/>
      <c r="CF33" s="606"/>
      <c r="CG33" s="606"/>
      <c r="CH33" s="606"/>
      <c r="CI33" s="606"/>
      <c r="CJ33" s="606"/>
      <c r="CK33" s="606"/>
      <c r="CL33" s="606"/>
      <c r="CM33" s="606"/>
      <c r="CN33" s="606"/>
      <c r="CO33" s="606"/>
      <c r="CP33" s="606"/>
      <c r="CQ33" s="607"/>
      <c r="CR33" s="608">
        <v>8589515</v>
      </c>
      <c r="CS33" s="621"/>
      <c r="CT33" s="621"/>
      <c r="CU33" s="621"/>
      <c r="CV33" s="621"/>
      <c r="CW33" s="621"/>
      <c r="CX33" s="621"/>
      <c r="CY33" s="622"/>
      <c r="CZ33" s="611">
        <v>44.6</v>
      </c>
      <c r="DA33" s="623"/>
      <c r="DB33" s="623"/>
      <c r="DC33" s="624"/>
      <c r="DD33" s="614">
        <v>7267840</v>
      </c>
      <c r="DE33" s="621"/>
      <c r="DF33" s="621"/>
      <c r="DG33" s="621"/>
      <c r="DH33" s="621"/>
      <c r="DI33" s="621"/>
      <c r="DJ33" s="621"/>
      <c r="DK33" s="622"/>
      <c r="DL33" s="614">
        <v>4185334</v>
      </c>
      <c r="DM33" s="621"/>
      <c r="DN33" s="621"/>
      <c r="DO33" s="621"/>
      <c r="DP33" s="621"/>
      <c r="DQ33" s="621"/>
      <c r="DR33" s="621"/>
      <c r="DS33" s="621"/>
      <c r="DT33" s="621"/>
      <c r="DU33" s="621"/>
      <c r="DV33" s="622"/>
      <c r="DW33" s="611">
        <v>43.2</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2237462</v>
      </c>
      <c r="S34" s="609"/>
      <c r="T34" s="609"/>
      <c r="U34" s="609"/>
      <c r="V34" s="609"/>
      <c r="W34" s="609"/>
      <c r="X34" s="609"/>
      <c r="Y34" s="610"/>
      <c r="Z34" s="646">
        <v>10.9</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2499808</v>
      </c>
      <c r="CS34" s="609"/>
      <c r="CT34" s="609"/>
      <c r="CU34" s="609"/>
      <c r="CV34" s="609"/>
      <c r="CW34" s="609"/>
      <c r="CX34" s="609"/>
      <c r="CY34" s="610"/>
      <c r="CZ34" s="611">
        <v>13</v>
      </c>
      <c r="DA34" s="623"/>
      <c r="DB34" s="623"/>
      <c r="DC34" s="624"/>
      <c r="DD34" s="614">
        <v>1977297</v>
      </c>
      <c r="DE34" s="609"/>
      <c r="DF34" s="609"/>
      <c r="DG34" s="609"/>
      <c r="DH34" s="609"/>
      <c r="DI34" s="609"/>
      <c r="DJ34" s="609"/>
      <c r="DK34" s="610"/>
      <c r="DL34" s="614">
        <v>1438228</v>
      </c>
      <c r="DM34" s="609"/>
      <c r="DN34" s="609"/>
      <c r="DO34" s="609"/>
      <c r="DP34" s="609"/>
      <c r="DQ34" s="609"/>
      <c r="DR34" s="609"/>
      <c r="DS34" s="609"/>
      <c r="DT34" s="609"/>
      <c r="DU34" s="609"/>
      <c r="DV34" s="610"/>
      <c r="DW34" s="611">
        <v>14.9</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459109</v>
      </c>
      <c r="S35" s="609"/>
      <c r="T35" s="609"/>
      <c r="U35" s="609"/>
      <c r="V35" s="609"/>
      <c r="W35" s="609"/>
      <c r="X35" s="609"/>
      <c r="Y35" s="610"/>
      <c r="Z35" s="646">
        <v>2.2000000000000002</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326891</v>
      </c>
      <c r="CS35" s="621"/>
      <c r="CT35" s="621"/>
      <c r="CU35" s="621"/>
      <c r="CV35" s="621"/>
      <c r="CW35" s="621"/>
      <c r="CX35" s="621"/>
      <c r="CY35" s="622"/>
      <c r="CZ35" s="611">
        <v>1.7</v>
      </c>
      <c r="DA35" s="623"/>
      <c r="DB35" s="623"/>
      <c r="DC35" s="624"/>
      <c r="DD35" s="614">
        <v>242826</v>
      </c>
      <c r="DE35" s="621"/>
      <c r="DF35" s="621"/>
      <c r="DG35" s="621"/>
      <c r="DH35" s="621"/>
      <c r="DI35" s="621"/>
      <c r="DJ35" s="621"/>
      <c r="DK35" s="622"/>
      <c r="DL35" s="614">
        <v>198736</v>
      </c>
      <c r="DM35" s="621"/>
      <c r="DN35" s="621"/>
      <c r="DO35" s="621"/>
      <c r="DP35" s="621"/>
      <c r="DQ35" s="621"/>
      <c r="DR35" s="621"/>
      <c r="DS35" s="621"/>
      <c r="DT35" s="621"/>
      <c r="DU35" s="621"/>
      <c r="DV35" s="622"/>
      <c r="DW35" s="611">
        <v>2.1</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1440744</v>
      </c>
      <c r="S36" s="609"/>
      <c r="T36" s="609"/>
      <c r="U36" s="609"/>
      <c r="V36" s="609"/>
      <c r="W36" s="609"/>
      <c r="X36" s="609"/>
      <c r="Y36" s="610"/>
      <c r="Z36" s="646">
        <v>7</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2069414</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189416</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3730936</v>
      </c>
      <c r="CS36" s="609"/>
      <c r="CT36" s="609"/>
      <c r="CU36" s="609"/>
      <c r="CV36" s="609"/>
      <c r="CW36" s="609"/>
      <c r="CX36" s="609"/>
      <c r="CY36" s="610"/>
      <c r="CZ36" s="611">
        <v>19.399999999999999</v>
      </c>
      <c r="DA36" s="623"/>
      <c r="DB36" s="623"/>
      <c r="DC36" s="624"/>
      <c r="DD36" s="614">
        <v>3385332</v>
      </c>
      <c r="DE36" s="609"/>
      <c r="DF36" s="609"/>
      <c r="DG36" s="609"/>
      <c r="DH36" s="609"/>
      <c r="DI36" s="609"/>
      <c r="DJ36" s="609"/>
      <c r="DK36" s="610"/>
      <c r="DL36" s="614">
        <v>1560740</v>
      </c>
      <c r="DM36" s="609"/>
      <c r="DN36" s="609"/>
      <c r="DO36" s="609"/>
      <c r="DP36" s="609"/>
      <c r="DQ36" s="609"/>
      <c r="DR36" s="609"/>
      <c r="DS36" s="609"/>
      <c r="DT36" s="609"/>
      <c r="DU36" s="609"/>
      <c r="DV36" s="610"/>
      <c r="DW36" s="611">
        <v>16.100000000000001</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423478</v>
      </c>
      <c r="S37" s="609"/>
      <c r="T37" s="609"/>
      <c r="U37" s="609"/>
      <c r="V37" s="609"/>
      <c r="W37" s="609"/>
      <c r="X37" s="609"/>
      <c r="Y37" s="610"/>
      <c r="Z37" s="646">
        <v>2.1</v>
      </c>
      <c r="AA37" s="646"/>
      <c r="AB37" s="646"/>
      <c r="AC37" s="646"/>
      <c r="AD37" s="647">
        <v>2635</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773128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146952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844205</v>
      </c>
      <c r="CS37" s="621"/>
      <c r="CT37" s="621"/>
      <c r="CU37" s="621"/>
      <c r="CV37" s="621"/>
      <c r="CW37" s="621"/>
      <c r="CX37" s="621"/>
      <c r="CY37" s="622"/>
      <c r="CZ37" s="611">
        <v>4.4000000000000004</v>
      </c>
      <c r="DA37" s="623"/>
      <c r="DB37" s="623"/>
      <c r="DC37" s="624"/>
      <c r="DD37" s="614">
        <v>844205</v>
      </c>
      <c r="DE37" s="621"/>
      <c r="DF37" s="621"/>
      <c r="DG37" s="621"/>
      <c r="DH37" s="621"/>
      <c r="DI37" s="621"/>
      <c r="DJ37" s="621"/>
      <c r="DK37" s="622"/>
      <c r="DL37" s="614">
        <v>717018</v>
      </c>
      <c r="DM37" s="621"/>
      <c r="DN37" s="621"/>
      <c r="DO37" s="621"/>
      <c r="DP37" s="621"/>
      <c r="DQ37" s="621"/>
      <c r="DR37" s="621"/>
      <c r="DS37" s="621"/>
      <c r="DT37" s="621"/>
      <c r="DU37" s="621"/>
      <c r="DV37" s="622"/>
      <c r="DW37" s="611">
        <v>7.4</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1828900</v>
      </c>
      <c r="S38" s="609"/>
      <c r="T38" s="609"/>
      <c r="U38" s="609"/>
      <c r="V38" s="609"/>
      <c r="W38" s="609"/>
      <c r="X38" s="609"/>
      <c r="Y38" s="610"/>
      <c r="Z38" s="646">
        <v>8.9</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40775</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3699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1253959</v>
      </c>
      <c r="CS38" s="609"/>
      <c r="CT38" s="609"/>
      <c r="CU38" s="609"/>
      <c r="CV38" s="609"/>
      <c r="CW38" s="609"/>
      <c r="CX38" s="609"/>
      <c r="CY38" s="610"/>
      <c r="CZ38" s="611">
        <v>6.5</v>
      </c>
      <c r="DA38" s="623"/>
      <c r="DB38" s="623"/>
      <c r="DC38" s="624"/>
      <c r="DD38" s="614">
        <v>1047568</v>
      </c>
      <c r="DE38" s="609"/>
      <c r="DF38" s="609"/>
      <c r="DG38" s="609"/>
      <c r="DH38" s="609"/>
      <c r="DI38" s="609"/>
      <c r="DJ38" s="609"/>
      <c r="DK38" s="610"/>
      <c r="DL38" s="614">
        <v>987630</v>
      </c>
      <c r="DM38" s="609"/>
      <c r="DN38" s="609"/>
      <c r="DO38" s="609"/>
      <c r="DP38" s="609"/>
      <c r="DQ38" s="609"/>
      <c r="DR38" s="609"/>
      <c r="DS38" s="609"/>
      <c r="DT38" s="609"/>
      <c r="DU38" s="609"/>
      <c r="DV38" s="610"/>
      <c r="DW38" s="611">
        <v>10.199999999999999</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19101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5493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678968</v>
      </c>
      <c r="CS39" s="621"/>
      <c r="CT39" s="621"/>
      <c r="CU39" s="621"/>
      <c r="CV39" s="621"/>
      <c r="CW39" s="621"/>
      <c r="CX39" s="621"/>
      <c r="CY39" s="622"/>
      <c r="CZ39" s="611">
        <v>3.5</v>
      </c>
      <c r="DA39" s="623"/>
      <c r="DB39" s="623"/>
      <c r="DC39" s="624"/>
      <c r="DD39" s="614">
        <v>614817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64500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12229</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94</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98953</v>
      </c>
      <c r="CS40" s="609"/>
      <c r="CT40" s="609"/>
      <c r="CU40" s="609"/>
      <c r="CV40" s="609"/>
      <c r="CW40" s="609"/>
      <c r="CX40" s="609"/>
      <c r="CY40" s="610"/>
      <c r="CZ40" s="611">
        <v>0.5</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20558718</v>
      </c>
      <c r="S41" s="633"/>
      <c r="T41" s="633"/>
      <c r="U41" s="633"/>
      <c r="V41" s="633"/>
      <c r="W41" s="633"/>
      <c r="X41" s="633"/>
      <c r="Y41" s="636"/>
      <c r="Z41" s="637">
        <v>100</v>
      </c>
      <c r="AA41" s="637"/>
      <c r="AB41" s="637"/>
      <c r="AC41" s="637"/>
      <c r="AD41" s="638">
        <v>9613045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250798</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973383</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414</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3042889</v>
      </c>
      <c r="CS42" s="621"/>
      <c r="CT42" s="621"/>
      <c r="CU42" s="621"/>
      <c r="CV42" s="621"/>
      <c r="CW42" s="621"/>
      <c r="CX42" s="621"/>
      <c r="CY42" s="622"/>
      <c r="CZ42" s="611">
        <v>15.8</v>
      </c>
      <c r="DA42" s="623"/>
      <c r="DB42" s="623"/>
      <c r="DC42" s="624"/>
      <c r="DD42" s="614">
        <v>496037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110643</v>
      </c>
      <c r="CS43" s="621"/>
      <c r="CT43" s="621"/>
      <c r="CU43" s="621"/>
      <c r="CV43" s="621"/>
      <c r="CW43" s="621"/>
      <c r="CX43" s="621"/>
      <c r="CY43" s="622"/>
      <c r="CZ43" s="611">
        <v>0.6</v>
      </c>
      <c r="DA43" s="623"/>
      <c r="DB43" s="623"/>
      <c r="DC43" s="624"/>
      <c r="DD43" s="614">
        <v>25100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2481416</v>
      </c>
      <c r="CS44" s="609"/>
      <c r="CT44" s="609"/>
      <c r="CU44" s="609"/>
      <c r="CV44" s="609"/>
      <c r="CW44" s="609"/>
      <c r="CX44" s="609"/>
      <c r="CY44" s="610"/>
      <c r="CZ44" s="611">
        <v>12.9</v>
      </c>
      <c r="DA44" s="612"/>
      <c r="DB44" s="612"/>
      <c r="DC44" s="613"/>
      <c r="DD44" s="614">
        <v>463952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585455</v>
      </c>
      <c r="CS45" s="621"/>
      <c r="CT45" s="621"/>
      <c r="CU45" s="621"/>
      <c r="CV45" s="621"/>
      <c r="CW45" s="621"/>
      <c r="CX45" s="621"/>
      <c r="CY45" s="622"/>
      <c r="CZ45" s="611">
        <v>3</v>
      </c>
      <c r="DA45" s="623"/>
      <c r="DB45" s="623"/>
      <c r="DC45" s="624"/>
      <c r="DD45" s="614">
        <v>9023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1847324</v>
      </c>
      <c r="CS46" s="609"/>
      <c r="CT46" s="609"/>
      <c r="CU46" s="609"/>
      <c r="CV46" s="609"/>
      <c r="CW46" s="609"/>
      <c r="CX46" s="609"/>
      <c r="CY46" s="610"/>
      <c r="CZ46" s="611">
        <v>9.6</v>
      </c>
      <c r="DA46" s="612"/>
      <c r="DB46" s="612"/>
      <c r="DC46" s="613"/>
      <c r="DD46" s="614">
        <v>452267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561473</v>
      </c>
      <c r="CS47" s="621"/>
      <c r="CT47" s="621"/>
      <c r="CU47" s="621"/>
      <c r="CV47" s="621"/>
      <c r="CW47" s="621"/>
      <c r="CX47" s="621"/>
      <c r="CY47" s="622"/>
      <c r="CZ47" s="611">
        <v>2.9</v>
      </c>
      <c r="DA47" s="623"/>
      <c r="DB47" s="623"/>
      <c r="DC47" s="624"/>
      <c r="DD47" s="614">
        <v>32085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19280451</v>
      </c>
      <c r="CS49" s="593"/>
      <c r="CT49" s="593"/>
      <c r="CU49" s="593"/>
      <c r="CV49" s="593"/>
      <c r="CW49" s="593"/>
      <c r="CX49" s="593"/>
      <c r="CY49" s="594"/>
      <c r="CZ49" s="595">
        <v>100</v>
      </c>
      <c r="DA49" s="596"/>
      <c r="DB49" s="596"/>
      <c r="DC49" s="597"/>
      <c r="DD49" s="598">
        <v>13546121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CEHCSzmWQpTKl1Hb3y7nKIYywy5dPCNgXFbpErX6BNiyb6Su1NRjgPA85Xu08/fns7gUMyoC6BadhLmGzNjuKA==" saltValue="kOzo03uzbcisb5yYCCpD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20795</v>
      </c>
      <c r="R7" s="1090"/>
      <c r="S7" s="1090"/>
      <c r="T7" s="1090"/>
      <c r="U7" s="1090"/>
      <c r="V7" s="1090">
        <v>19532</v>
      </c>
      <c r="W7" s="1090"/>
      <c r="X7" s="1090"/>
      <c r="Y7" s="1090"/>
      <c r="Z7" s="1090"/>
      <c r="AA7" s="1090">
        <v>1263</v>
      </c>
      <c r="AB7" s="1090"/>
      <c r="AC7" s="1090"/>
      <c r="AD7" s="1090"/>
      <c r="AE7" s="1091"/>
      <c r="AF7" s="1092">
        <v>894</v>
      </c>
      <c r="AG7" s="1093"/>
      <c r="AH7" s="1093"/>
      <c r="AI7" s="1093"/>
      <c r="AJ7" s="1094"/>
      <c r="AK7" s="1095">
        <v>475</v>
      </c>
      <c r="AL7" s="1096"/>
      <c r="AM7" s="1096"/>
      <c r="AN7" s="1096"/>
      <c r="AO7" s="1096"/>
      <c r="AP7" s="1096">
        <v>18977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t="s">
        <v>577</v>
      </c>
      <c r="BS7" s="1086" t="s">
        <v>573</v>
      </c>
      <c r="BT7" s="1087"/>
      <c r="BU7" s="1087"/>
      <c r="BV7" s="1087"/>
      <c r="BW7" s="1087"/>
      <c r="BX7" s="1087"/>
      <c r="BY7" s="1087"/>
      <c r="BZ7" s="1087"/>
      <c r="CA7" s="1087"/>
      <c r="CB7" s="1087"/>
      <c r="CC7" s="1087"/>
      <c r="CD7" s="1087"/>
      <c r="CE7" s="1087"/>
      <c r="CF7" s="1087"/>
      <c r="CG7" s="1099"/>
      <c r="CH7" s="1083">
        <v>14</v>
      </c>
      <c r="CI7" s="1084"/>
      <c r="CJ7" s="1084"/>
      <c r="CK7" s="1084"/>
      <c r="CL7" s="1085"/>
      <c r="CM7" s="1083">
        <v>124</v>
      </c>
      <c r="CN7" s="1084"/>
      <c r="CO7" s="1084"/>
      <c r="CP7" s="1084"/>
      <c r="CQ7" s="1085"/>
      <c r="CR7" s="1083">
        <v>96</v>
      </c>
      <c r="CS7" s="1084"/>
      <c r="CT7" s="1084"/>
      <c r="CU7" s="1084"/>
      <c r="CV7" s="1085"/>
      <c r="CW7" s="1083">
        <v>13</v>
      </c>
      <c r="CX7" s="1084"/>
      <c r="CY7" s="1084"/>
      <c r="CZ7" s="1084"/>
      <c r="DA7" s="1085"/>
      <c r="DB7" s="1083" t="s">
        <v>493</v>
      </c>
      <c r="DC7" s="1084"/>
      <c r="DD7" s="1084"/>
      <c r="DE7" s="1084"/>
      <c r="DF7" s="1085"/>
      <c r="DG7" s="1083" t="s">
        <v>493</v>
      </c>
      <c r="DH7" s="1084"/>
      <c r="DI7" s="1084"/>
      <c r="DJ7" s="1084"/>
      <c r="DK7" s="1085"/>
      <c r="DL7" s="1083">
        <v>17</v>
      </c>
      <c r="DM7" s="1084"/>
      <c r="DN7" s="1084"/>
      <c r="DO7" s="1084"/>
      <c r="DP7" s="1085"/>
      <c r="DQ7" s="1083">
        <v>15</v>
      </c>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52</v>
      </c>
      <c r="R8" s="1026"/>
      <c r="S8" s="1026"/>
      <c r="T8" s="1026"/>
      <c r="U8" s="1026"/>
      <c r="V8" s="1026">
        <v>49</v>
      </c>
      <c r="W8" s="1026"/>
      <c r="X8" s="1026"/>
      <c r="Y8" s="1026"/>
      <c r="Z8" s="1026"/>
      <c r="AA8" s="1026">
        <v>4</v>
      </c>
      <c r="AB8" s="1026"/>
      <c r="AC8" s="1026"/>
      <c r="AD8" s="1026"/>
      <c r="AE8" s="1027"/>
      <c r="AF8" s="1022">
        <v>4</v>
      </c>
      <c r="AG8" s="1023"/>
      <c r="AH8" s="1023"/>
      <c r="AI8" s="1023"/>
      <c r="AJ8" s="1024"/>
      <c r="AK8" s="1067">
        <v>6</v>
      </c>
      <c r="AL8" s="1068"/>
      <c r="AM8" s="1068"/>
      <c r="AN8" s="1068"/>
      <c r="AO8" s="1068"/>
      <c r="AP8" s="1068">
        <v>12</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t="s">
        <v>577</v>
      </c>
      <c r="BS8" s="979" t="s">
        <v>574</v>
      </c>
      <c r="BT8" s="980"/>
      <c r="BU8" s="980"/>
      <c r="BV8" s="980"/>
      <c r="BW8" s="980"/>
      <c r="BX8" s="980"/>
      <c r="BY8" s="980"/>
      <c r="BZ8" s="980"/>
      <c r="CA8" s="980"/>
      <c r="CB8" s="980"/>
      <c r="CC8" s="980"/>
      <c r="CD8" s="980"/>
      <c r="CE8" s="980"/>
      <c r="CF8" s="980"/>
      <c r="CG8" s="1001"/>
      <c r="CH8" s="976">
        <v>66</v>
      </c>
      <c r="CI8" s="977"/>
      <c r="CJ8" s="977"/>
      <c r="CK8" s="977"/>
      <c r="CL8" s="978"/>
      <c r="CM8" s="976">
        <v>406</v>
      </c>
      <c r="CN8" s="977"/>
      <c r="CO8" s="977"/>
      <c r="CP8" s="977"/>
      <c r="CQ8" s="978"/>
      <c r="CR8" s="976">
        <v>50</v>
      </c>
      <c r="CS8" s="977"/>
      <c r="CT8" s="977"/>
      <c r="CU8" s="977"/>
      <c r="CV8" s="978"/>
      <c r="CW8" s="976" t="s">
        <v>493</v>
      </c>
      <c r="CX8" s="977"/>
      <c r="CY8" s="977"/>
      <c r="CZ8" s="977"/>
      <c r="DA8" s="978"/>
      <c r="DB8" s="976" t="s">
        <v>493</v>
      </c>
      <c r="DC8" s="977"/>
      <c r="DD8" s="977"/>
      <c r="DE8" s="977"/>
      <c r="DF8" s="978"/>
      <c r="DG8" s="976" t="s">
        <v>493</v>
      </c>
      <c r="DH8" s="977"/>
      <c r="DI8" s="977"/>
      <c r="DJ8" s="977"/>
      <c r="DK8" s="978"/>
      <c r="DL8" s="976">
        <v>38</v>
      </c>
      <c r="DM8" s="977"/>
      <c r="DN8" s="977"/>
      <c r="DO8" s="977"/>
      <c r="DP8" s="978"/>
      <c r="DQ8" s="976">
        <v>4</v>
      </c>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136</v>
      </c>
      <c r="R9" s="1026"/>
      <c r="S9" s="1026"/>
      <c r="T9" s="1026"/>
      <c r="U9" s="1026"/>
      <c r="V9" s="1026">
        <v>124</v>
      </c>
      <c r="W9" s="1026"/>
      <c r="X9" s="1026"/>
      <c r="Y9" s="1026"/>
      <c r="Z9" s="1026"/>
      <c r="AA9" s="1026">
        <v>11</v>
      </c>
      <c r="AB9" s="1026"/>
      <c r="AC9" s="1026"/>
      <c r="AD9" s="1026"/>
      <c r="AE9" s="1027"/>
      <c r="AF9" s="1022">
        <v>10</v>
      </c>
      <c r="AG9" s="1023"/>
      <c r="AH9" s="1023"/>
      <c r="AI9" s="1023"/>
      <c r="AJ9" s="1024"/>
      <c r="AK9" s="1067" t="s">
        <v>579</v>
      </c>
      <c r="AL9" s="1068"/>
      <c r="AM9" s="1068"/>
      <c r="AN9" s="1068"/>
      <c r="AO9" s="1068"/>
      <c r="AP9" s="1068" t="s">
        <v>578</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t="s">
        <v>577</v>
      </c>
      <c r="BS9" s="979" t="s">
        <v>575</v>
      </c>
      <c r="BT9" s="980"/>
      <c r="BU9" s="980"/>
      <c r="BV9" s="980"/>
      <c r="BW9" s="980"/>
      <c r="BX9" s="980"/>
      <c r="BY9" s="980"/>
      <c r="BZ9" s="980"/>
      <c r="CA9" s="980"/>
      <c r="CB9" s="980"/>
      <c r="CC9" s="980"/>
      <c r="CD9" s="980"/>
      <c r="CE9" s="980"/>
      <c r="CF9" s="980"/>
      <c r="CG9" s="1001"/>
      <c r="CH9" s="976">
        <v>-49</v>
      </c>
      <c r="CI9" s="977"/>
      <c r="CJ9" s="977"/>
      <c r="CK9" s="977"/>
      <c r="CL9" s="978"/>
      <c r="CM9" s="976">
        <v>-335</v>
      </c>
      <c r="CN9" s="977"/>
      <c r="CO9" s="977"/>
      <c r="CP9" s="977"/>
      <c r="CQ9" s="978"/>
      <c r="CR9" s="976">
        <v>5</v>
      </c>
      <c r="CS9" s="977"/>
      <c r="CT9" s="977"/>
      <c r="CU9" s="977"/>
      <c r="CV9" s="978"/>
      <c r="CW9" s="976" t="s">
        <v>493</v>
      </c>
      <c r="CX9" s="977"/>
      <c r="CY9" s="977"/>
      <c r="CZ9" s="977"/>
      <c r="DA9" s="978"/>
      <c r="DB9" s="976" t="s">
        <v>493</v>
      </c>
      <c r="DC9" s="977"/>
      <c r="DD9" s="977"/>
      <c r="DE9" s="977"/>
      <c r="DF9" s="978"/>
      <c r="DG9" s="976" t="s">
        <v>493</v>
      </c>
      <c r="DH9" s="977"/>
      <c r="DI9" s="977"/>
      <c r="DJ9" s="977"/>
      <c r="DK9" s="978"/>
      <c r="DL9" s="976">
        <v>253</v>
      </c>
      <c r="DM9" s="977"/>
      <c r="DN9" s="977"/>
      <c r="DO9" s="977"/>
      <c r="DP9" s="978"/>
      <c r="DQ9" s="976">
        <v>228</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576</v>
      </c>
      <c r="BT10" s="980"/>
      <c r="BU10" s="980"/>
      <c r="BV10" s="980"/>
      <c r="BW10" s="980"/>
      <c r="BX10" s="980"/>
      <c r="BY10" s="980"/>
      <c r="BZ10" s="980"/>
      <c r="CA10" s="980"/>
      <c r="CB10" s="980"/>
      <c r="CC10" s="980"/>
      <c r="CD10" s="980"/>
      <c r="CE10" s="980"/>
      <c r="CF10" s="980"/>
      <c r="CG10" s="1001"/>
      <c r="CH10" s="976">
        <v>1</v>
      </c>
      <c r="CI10" s="977"/>
      <c r="CJ10" s="977"/>
      <c r="CK10" s="977"/>
      <c r="CL10" s="978"/>
      <c r="CM10" s="976">
        <v>-35</v>
      </c>
      <c r="CN10" s="977"/>
      <c r="CO10" s="977"/>
      <c r="CP10" s="977"/>
      <c r="CQ10" s="978"/>
      <c r="CR10" s="976">
        <v>15</v>
      </c>
      <c r="CS10" s="977"/>
      <c r="CT10" s="977"/>
      <c r="CU10" s="977"/>
      <c r="CV10" s="978"/>
      <c r="CW10" s="976" t="s">
        <v>493</v>
      </c>
      <c r="CX10" s="977"/>
      <c r="CY10" s="977"/>
      <c r="CZ10" s="977"/>
      <c r="DA10" s="978"/>
      <c r="DB10" s="976" t="s">
        <v>493</v>
      </c>
      <c r="DC10" s="977"/>
      <c r="DD10" s="977"/>
      <c r="DE10" s="977"/>
      <c r="DF10" s="978"/>
      <c r="DG10" s="976" t="s">
        <v>493</v>
      </c>
      <c r="DH10" s="977"/>
      <c r="DI10" s="977"/>
      <c r="DJ10" s="977"/>
      <c r="DK10" s="978"/>
      <c r="DL10" s="976" t="s">
        <v>579</v>
      </c>
      <c r="DM10" s="977"/>
      <c r="DN10" s="977"/>
      <c r="DO10" s="977"/>
      <c r="DP10" s="978"/>
      <c r="DQ10" s="976" t="s">
        <v>493</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v>20559</v>
      </c>
      <c r="R23" s="1048"/>
      <c r="S23" s="1048"/>
      <c r="T23" s="1048"/>
      <c r="U23" s="1048"/>
      <c r="V23" s="1048">
        <v>19280</v>
      </c>
      <c r="W23" s="1048"/>
      <c r="X23" s="1048"/>
      <c r="Y23" s="1048"/>
      <c r="Z23" s="1048"/>
      <c r="AA23" s="1048">
        <v>1278</v>
      </c>
      <c r="AB23" s="1048"/>
      <c r="AC23" s="1048"/>
      <c r="AD23" s="1048"/>
      <c r="AE23" s="1055"/>
      <c r="AF23" s="1056">
        <v>908</v>
      </c>
      <c r="AG23" s="1048"/>
      <c r="AH23" s="1048"/>
      <c r="AI23" s="1048"/>
      <c r="AJ23" s="1057"/>
      <c r="AK23" s="1058"/>
      <c r="AL23" s="1059"/>
      <c r="AM23" s="1059"/>
      <c r="AN23" s="1059"/>
      <c r="AO23" s="1059"/>
      <c r="AP23" s="1048">
        <v>18989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3214</v>
      </c>
      <c r="R28" s="1038"/>
      <c r="S28" s="1038"/>
      <c r="T28" s="1038"/>
      <c r="U28" s="1038"/>
      <c r="V28" s="1038">
        <v>3025</v>
      </c>
      <c r="W28" s="1038"/>
      <c r="X28" s="1038"/>
      <c r="Y28" s="1038"/>
      <c r="Z28" s="1038"/>
      <c r="AA28" s="1038">
        <v>189</v>
      </c>
      <c r="AB28" s="1038"/>
      <c r="AC28" s="1038"/>
      <c r="AD28" s="1038"/>
      <c r="AE28" s="1039"/>
      <c r="AF28" s="1040">
        <v>189</v>
      </c>
      <c r="AG28" s="1038"/>
      <c r="AH28" s="1038"/>
      <c r="AI28" s="1038"/>
      <c r="AJ28" s="1041"/>
      <c r="AK28" s="1029">
        <v>251</v>
      </c>
      <c r="AL28" s="1030"/>
      <c r="AM28" s="1030"/>
      <c r="AN28" s="1030"/>
      <c r="AO28" s="1030"/>
      <c r="AP28" s="1030" t="s">
        <v>579</v>
      </c>
      <c r="AQ28" s="1030"/>
      <c r="AR28" s="1030"/>
      <c r="AS28" s="1030"/>
      <c r="AT28" s="1030"/>
      <c r="AU28" s="1030" t="s">
        <v>579</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3938</v>
      </c>
      <c r="R29" s="1026"/>
      <c r="S29" s="1026"/>
      <c r="T29" s="1026"/>
      <c r="U29" s="1026"/>
      <c r="V29" s="1026">
        <v>3660</v>
      </c>
      <c r="W29" s="1026"/>
      <c r="X29" s="1026"/>
      <c r="Y29" s="1026"/>
      <c r="Z29" s="1026"/>
      <c r="AA29" s="1026">
        <v>278</v>
      </c>
      <c r="AB29" s="1026"/>
      <c r="AC29" s="1026"/>
      <c r="AD29" s="1026"/>
      <c r="AE29" s="1027"/>
      <c r="AF29" s="1022">
        <v>278</v>
      </c>
      <c r="AG29" s="1023"/>
      <c r="AH29" s="1023"/>
      <c r="AI29" s="1023"/>
      <c r="AJ29" s="1024"/>
      <c r="AK29" s="967">
        <v>603</v>
      </c>
      <c r="AL29" s="958"/>
      <c r="AM29" s="958"/>
      <c r="AN29" s="958"/>
      <c r="AO29" s="958"/>
      <c r="AP29" s="958" t="s">
        <v>579</v>
      </c>
      <c r="AQ29" s="958"/>
      <c r="AR29" s="958"/>
      <c r="AS29" s="958"/>
      <c r="AT29" s="958"/>
      <c r="AU29" s="958" t="s">
        <v>579</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351</v>
      </c>
      <c r="R30" s="1026"/>
      <c r="S30" s="1026"/>
      <c r="T30" s="1026"/>
      <c r="U30" s="1026"/>
      <c r="V30" s="1026">
        <v>343</v>
      </c>
      <c r="W30" s="1026"/>
      <c r="X30" s="1026"/>
      <c r="Y30" s="1026"/>
      <c r="Z30" s="1026"/>
      <c r="AA30" s="1026">
        <v>7</v>
      </c>
      <c r="AB30" s="1026"/>
      <c r="AC30" s="1026"/>
      <c r="AD30" s="1026"/>
      <c r="AE30" s="1027"/>
      <c r="AF30" s="1022">
        <v>7</v>
      </c>
      <c r="AG30" s="1023"/>
      <c r="AH30" s="1023"/>
      <c r="AI30" s="1023"/>
      <c r="AJ30" s="1024"/>
      <c r="AK30" s="967">
        <v>87</v>
      </c>
      <c r="AL30" s="958"/>
      <c r="AM30" s="958"/>
      <c r="AN30" s="958"/>
      <c r="AO30" s="958"/>
      <c r="AP30" s="958" t="s">
        <v>579</v>
      </c>
      <c r="AQ30" s="958"/>
      <c r="AR30" s="958"/>
      <c r="AS30" s="958"/>
      <c r="AT30" s="958"/>
      <c r="AU30" s="958" t="s">
        <v>579</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1133</v>
      </c>
      <c r="R31" s="1026"/>
      <c r="S31" s="1026"/>
      <c r="T31" s="1026"/>
      <c r="U31" s="1026"/>
      <c r="V31" s="1026">
        <v>859</v>
      </c>
      <c r="W31" s="1026"/>
      <c r="X31" s="1026"/>
      <c r="Y31" s="1026"/>
      <c r="Z31" s="1026"/>
      <c r="AA31" s="1026">
        <v>274</v>
      </c>
      <c r="AB31" s="1026"/>
      <c r="AC31" s="1026"/>
      <c r="AD31" s="1026"/>
      <c r="AE31" s="1027"/>
      <c r="AF31" s="1022">
        <v>282</v>
      </c>
      <c r="AG31" s="1023"/>
      <c r="AH31" s="1023"/>
      <c r="AI31" s="1023"/>
      <c r="AJ31" s="1024"/>
      <c r="AK31" s="967">
        <v>446</v>
      </c>
      <c r="AL31" s="958"/>
      <c r="AM31" s="958"/>
      <c r="AN31" s="958"/>
      <c r="AO31" s="958"/>
      <c r="AP31" s="958">
        <v>7578</v>
      </c>
      <c r="AQ31" s="958"/>
      <c r="AR31" s="958"/>
      <c r="AS31" s="958"/>
      <c r="AT31" s="958"/>
      <c r="AU31" s="958">
        <v>5562</v>
      </c>
      <c r="AV31" s="958"/>
      <c r="AW31" s="958"/>
      <c r="AX31" s="958"/>
      <c r="AY31" s="958"/>
      <c r="AZ31" s="1028" t="s">
        <v>579</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395</v>
      </c>
      <c r="C32" s="1018"/>
      <c r="D32" s="1018"/>
      <c r="E32" s="1018"/>
      <c r="F32" s="1018"/>
      <c r="G32" s="1018"/>
      <c r="H32" s="1018"/>
      <c r="I32" s="1018"/>
      <c r="J32" s="1018"/>
      <c r="K32" s="1018"/>
      <c r="L32" s="1018"/>
      <c r="M32" s="1018"/>
      <c r="N32" s="1018"/>
      <c r="O32" s="1018"/>
      <c r="P32" s="1019"/>
      <c r="Q32" s="1025">
        <v>717</v>
      </c>
      <c r="R32" s="1026"/>
      <c r="S32" s="1026"/>
      <c r="T32" s="1026"/>
      <c r="U32" s="1026"/>
      <c r="V32" s="1026">
        <v>516</v>
      </c>
      <c r="W32" s="1026"/>
      <c r="X32" s="1026"/>
      <c r="Y32" s="1026"/>
      <c r="Z32" s="1026"/>
      <c r="AA32" s="1026">
        <v>200</v>
      </c>
      <c r="AB32" s="1026"/>
      <c r="AC32" s="1026"/>
      <c r="AD32" s="1026"/>
      <c r="AE32" s="1027"/>
      <c r="AF32" s="1022">
        <v>135</v>
      </c>
      <c r="AG32" s="1023"/>
      <c r="AH32" s="1023"/>
      <c r="AI32" s="1023"/>
      <c r="AJ32" s="1024"/>
      <c r="AK32" s="967">
        <v>327</v>
      </c>
      <c r="AL32" s="958"/>
      <c r="AM32" s="958"/>
      <c r="AN32" s="958"/>
      <c r="AO32" s="958"/>
      <c r="AP32" s="958">
        <v>4292</v>
      </c>
      <c r="AQ32" s="958"/>
      <c r="AR32" s="958"/>
      <c r="AS32" s="958"/>
      <c r="AT32" s="958"/>
      <c r="AU32" s="958">
        <v>3764</v>
      </c>
      <c r="AV32" s="958"/>
      <c r="AW32" s="958"/>
      <c r="AX32" s="958"/>
      <c r="AY32" s="958"/>
      <c r="AZ32" s="1028" t="s">
        <v>579</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396</v>
      </c>
      <c r="C33" s="1018"/>
      <c r="D33" s="1018"/>
      <c r="E33" s="1018"/>
      <c r="F33" s="1018"/>
      <c r="G33" s="1018"/>
      <c r="H33" s="1018"/>
      <c r="I33" s="1018"/>
      <c r="J33" s="1018"/>
      <c r="K33" s="1018"/>
      <c r="L33" s="1018"/>
      <c r="M33" s="1018"/>
      <c r="N33" s="1018"/>
      <c r="O33" s="1018"/>
      <c r="P33" s="1019"/>
      <c r="Q33" s="1025">
        <v>641</v>
      </c>
      <c r="R33" s="1026"/>
      <c r="S33" s="1026"/>
      <c r="T33" s="1026"/>
      <c r="U33" s="1026"/>
      <c r="V33" s="1026">
        <v>512</v>
      </c>
      <c r="W33" s="1026"/>
      <c r="X33" s="1026"/>
      <c r="Y33" s="1026"/>
      <c r="Z33" s="1026"/>
      <c r="AA33" s="1026">
        <v>129</v>
      </c>
      <c r="AB33" s="1026"/>
      <c r="AC33" s="1026"/>
      <c r="AD33" s="1026"/>
      <c r="AE33" s="1027"/>
      <c r="AF33" s="1022">
        <v>686</v>
      </c>
      <c r="AG33" s="1023"/>
      <c r="AH33" s="1023"/>
      <c r="AI33" s="1023"/>
      <c r="AJ33" s="1024"/>
      <c r="AK33" s="967">
        <v>0</v>
      </c>
      <c r="AL33" s="958"/>
      <c r="AM33" s="958"/>
      <c r="AN33" s="958"/>
      <c r="AO33" s="958"/>
      <c r="AP33" s="958">
        <v>2263</v>
      </c>
      <c r="AQ33" s="958"/>
      <c r="AR33" s="958"/>
      <c r="AS33" s="958"/>
      <c r="AT33" s="958"/>
      <c r="AU33" s="958">
        <v>66</v>
      </c>
      <c r="AV33" s="958"/>
      <c r="AW33" s="958"/>
      <c r="AX33" s="958"/>
      <c r="AY33" s="958"/>
      <c r="AZ33" s="1028" t="s">
        <v>579</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397</v>
      </c>
      <c r="C34" s="1018"/>
      <c r="D34" s="1018"/>
      <c r="E34" s="1018"/>
      <c r="F34" s="1018"/>
      <c r="G34" s="1018"/>
      <c r="H34" s="1018"/>
      <c r="I34" s="1018"/>
      <c r="J34" s="1018"/>
      <c r="K34" s="1018"/>
      <c r="L34" s="1018"/>
      <c r="M34" s="1018"/>
      <c r="N34" s="1018"/>
      <c r="O34" s="1018"/>
      <c r="P34" s="1019"/>
      <c r="Q34" s="1025">
        <v>194</v>
      </c>
      <c r="R34" s="1026"/>
      <c r="S34" s="1026"/>
      <c r="T34" s="1026"/>
      <c r="U34" s="1026"/>
      <c r="V34" s="1026">
        <v>174</v>
      </c>
      <c r="W34" s="1026"/>
      <c r="X34" s="1026"/>
      <c r="Y34" s="1026"/>
      <c r="Z34" s="1026"/>
      <c r="AA34" s="1026">
        <v>19</v>
      </c>
      <c r="AB34" s="1026"/>
      <c r="AC34" s="1026"/>
      <c r="AD34" s="1026"/>
      <c r="AE34" s="1027"/>
      <c r="AF34" s="1022">
        <v>85</v>
      </c>
      <c r="AG34" s="1023"/>
      <c r="AH34" s="1023"/>
      <c r="AI34" s="1023"/>
      <c r="AJ34" s="1024"/>
      <c r="AK34" s="967">
        <v>41</v>
      </c>
      <c r="AL34" s="958"/>
      <c r="AM34" s="958"/>
      <c r="AN34" s="958"/>
      <c r="AO34" s="958"/>
      <c r="AP34" s="958">
        <v>475</v>
      </c>
      <c r="AQ34" s="958"/>
      <c r="AR34" s="958"/>
      <c r="AS34" s="958"/>
      <c r="AT34" s="958"/>
      <c r="AU34" s="958">
        <v>118</v>
      </c>
      <c r="AV34" s="958"/>
      <c r="AW34" s="958"/>
      <c r="AX34" s="958"/>
      <c r="AY34" s="958"/>
      <c r="AZ34" s="1028" t="s">
        <v>579</v>
      </c>
      <c r="BA34" s="1028"/>
      <c r="BB34" s="1028"/>
      <c r="BC34" s="1028"/>
      <c r="BD34" s="1028"/>
      <c r="BE34" s="959" t="s">
        <v>394</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398</v>
      </c>
      <c r="C35" s="1018"/>
      <c r="D35" s="1018"/>
      <c r="E35" s="1018"/>
      <c r="F35" s="1018"/>
      <c r="G35" s="1018"/>
      <c r="H35" s="1018"/>
      <c r="I35" s="1018"/>
      <c r="J35" s="1018"/>
      <c r="K35" s="1018"/>
      <c r="L35" s="1018"/>
      <c r="M35" s="1018"/>
      <c r="N35" s="1018"/>
      <c r="O35" s="1018"/>
      <c r="P35" s="1019"/>
      <c r="Q35" s="1025">
        <v>12</v>
      </c>
      <c r="R35" s="1026"/>
      <c r="S35" s="1026"/>
      <c r="T35" s="1026"/>
      <c r="U35" s="1026"/>
      <c r="V35" s="1026">
        <v>10</v>
      </c>
      <c r="W35" s="1026"/>
      <c r="X35" s="1026"/>
      <c r="Y35" s="1026"/>
      <c r="Z35" s="1026"/>
      <c r="AA35" s="1026">
        <v>2</v>
      </c>
      <c r="AB35" s="1026"/>
      <c r="AC35" s="1026"/>
      <c r="AD35" s="1026"/>
      <c r="AE35" s="1027"/>
      <c r="AF35" s="1022">
        <v>13</v>
      </c>
      <c r="AG35" s="1023"/>
      <c r="AH35" s="1023"/>
      <c r="AI35" s="1023"/>
      <c r="AJ35" s="1024"/>
      <c r="AK35" s="967">
        <v>1</v>
      </c>
      <c r="AL35" s="958"/>
      <c r="AM35" s="958"/>
      <c r="AN35" s="958"/>
      <c r="AO35" s="958"/>
      <c r="AP35" s="958">
        <v>2</v>
      </c>
      <c r="AQ35" s="958"/>
      <c r="AR35" s="958"/>
      <c r="AS35" s="958"/>
      <c r="AT35" s="958"/>
      <c r="AU35" s="958">
        <v>2</v>
      </c>
      <c r="AV35" s="958"/>
      <c r="AW35" s="958"/>
      <c r="AX35" s="958"/>
      <c r="AY35" s="958"/>
      <c r="AZ35" s="1028" t="s">
        <v>579</v>
      </c>
      <c r="BA35" s="1028"/>
      <c r="BB35" s="1028"/>
      <c r="BC35" s="1028"/>
      <c r="BD35" s="1028"/>
      <c r="BE35" s="959" t="s">
        <v>394</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399</v>
      </c>
      <c r="C36" s="1018"/>
      <c r="D36" s="1018"/>
      <c r="E36" s="1018"/>
      <c r="F36" s="1018"/>
      <c r="G36" s="1018"/>
      <c r="H36" s="1018"/>
      <c r="I36" s="1018"/>
      <c r="J36" s="1018"/>
      <c r="K36" s="1018"/>
      <c r="L36" s="1018"/>
      <c r="M36" s="1018"/>
      <c r="N36" s="1018"/>
      <c r="O36" s="1018"/>
      <c r="P36" s="1019"/>
      <c r="Q36" s="1025">
        <v>179</v>
      </c>
      <c r="R36" s="1026"/>
      <c r="S36" s="1026"/>
      <c r="T36" s="1026"/>
      <c r="U36" s="1026"/>
      <c r="V36" s="1026">
        <v>179</v>
      </c>
      <c r="W36" s="1026"/>
      <c r="X36" s="1026"/>
      <c r="Y36" s="1026"/>
      <c r="Z36" s="1026"/>
      <c r="AA36" s="1026">
        <v>0</v>
      </c>
      <c r="AB36" s="1026"/>
      <c r="AC36" s="1026"/>
      <c r="AD36" s="1026"/>
      <c r="AE36" s="1027"/>
      <c r="AF36" s="1022">
        <v>0</v>
      </c>
      <c r="AG36" s="1023"/>
      <c r="AH36" s="1023"/>
      <c r="AI36" s="1023"/>
      <c r="AJ36" s="1024"/>
      <c r="AK36" s="967">
        <v>15</v>
      </c>
      <c r="AL36" s="958"/>
      <c r="AM36" s="958"/>
      <c r="AN36" s="958"/>
      <c r="AO36" s="958"/>
      <c r="AP36" s="958">
        <v>27</v>
      </c>
      <c r="AQ36" s="958"/>
      <c r="AR36" s="958"/>
      <c r="AS36" s="958"/>
      <c r="AT36" s="958"/>
      <c r="AU36" s="958">
        <v>3</v>
      </c>
      <c r="AV36" s="958"/>
      <c r="AW36" s="958"/>
      <c r="AX36" s="958"/>
      <c r="AY36" s="958"/>
      <c r="AZ36" s="1028" t="s">
        <v>579</v>
      </c>
      <c r="BA36" s="1028"/>
      <c r="BB36" s="1028"/>
      <c r="BC36" s="1028"/>
      <c r="BD36" s="1028"/>
      <c r="BE36" s="959" t="s">
        <v>400</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401</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402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1675</v>
      </c>
      <c r="AG63" s="946"/>
      <c r="AH63" s="946"/>
      <c r="AI63" s="946"/>
      <c r="AJ63" s="1009"/>
      <c r="AK63" s="1010"/>
      <c r="AL63" s="950"/>
      <c r="AM63" s="950"/>
      <c r="AN63" s="950"/>
      <c r="AO63" s="950"/>
      <c r="AP63" s="946">
        <v>14637</v>
      </c>
      <c r="AQ63" s="946"/>
      <c r="AR63" s="946"/>
      <c r="AS63" s="946"/>
      <c r="AT63" s="946"/>
      <c r="AU63" s="946">
        <v>9515</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404</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405</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558</v>
      </c>
      <c r="C68" s="973"/>
      <c r="D68" s="973"/>
      <c r="E68" s="973"/>
      <c r="F68" s="973"/>
      <c r="G68" s="973"/>
      <c r="H68" s="973"/>
      <c r="I68" s="973"/>
      <c r="J68" s="973"/>
      <c r="K68" s="973"/>
      <c r="L68" s="973"/>
      <c r="M68" s="973"/>
      <c r="N68" s="973"/>
      <c r="O68" s="973"/>
      <c r="P68" s="974"/>
      <c r="Q68" s="975">
        <v>1025</v>
      </c>
      <c r="R68" s="969"/>
      <c r="S68" s="969"/>
      <c r="T68" s="969"/>
      <c r="U68" s="969"/>
      <c r="V68" s="969">
        <v>893</v>
      </c>
      <c r="W68" s="969"/>
      <c r="X68" s="969"/>
      <c r="Y68" s="969"/>
      <c r="Z68" s="969"/>
      <c r="AA68" s="969">
        <v>132</v>
      </c>
      <c r="AB68" s="969"/>
      <c r="AC68" s="969"/>
      <c r="AD68" s="969"/>
      <c r="AE68" s="969"/>
      <c r="AF68" s="969">
        <v>132</v>
      </c>
      <c r="AG68" s="969"/>
      <c r="AH68" s="969"/>
      <c r="AI68" s="969"/>
      <c r="AJ68" s="969"/>
      <c r="AK68" s="969" t="s">
        <v>493</v>
      </c>
      <c r="AL68" s="969"/>
      <c r="AM68" s="969"/>
      <c r="AN68" s="969"/>
      <c r="AO68" s="969"/>
      <c r="AP68" s="969">
        <v>1814</v>
      </c>
      <c r="AQ68" s="969"/>
      <c r="AR68" s="969"/>
      <c r="AS68" s="969"/>
      <c r="AT68" s="969"/>
      <c r="AU68" s="969">
        <v>53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559</v>
      </c>
      <c r="C69" s="962"/>
      <c r="D69" s="962"/>
      <c r="E69" s="962"/>
      <c r="F69" s="962"/>
      <c r="G69" s="962"/>
      <c r="H69" s="962"/>
      <c r="I69" s="962"/>
      <c r="J69" s="962"/>
      <c r="K69" s="962"/>
      <c r="L69" s="962"/>
      <c r="M69" s="962"/>
      <c r="N69" s="962"/>
      <c r="O69" s="962"/>
      <c r="P69" s="963"/>
      <c r="Q69" s="964">
        <v>532</v>
      </c>
      <c r="R69" s="958"/>
      <c r="S69" s="958"/>
      <c r="T69" s="958"/>
      <c r="U69" s="958"/>
      <c r="V69" s="958">
        <v>523</v>
      </c>
      <c r="W69" s="958"/>
      <c r="X69" s="958"/>
      <c r="Y69" s="958"/>
      <c r="Z69" s="958"/>
      <c r="AA69" s="958">
        <v>9</v>
      </c>
      <c r="AB69" s="958"/>
      <c r="AC69" s="958"/>
      <c r="AD69" s="958"/>
      <c r="AE69" s="958"/>
      <c r="AF69" s="958">
        <v>9</v>
      </c>
      <c r="AG69" s="958"/>
      <c r="AH69" s="958"/>
      <c r="AI69" s="958"/>
      <c r="AJ69" s="958"/>
      <c r="AK69" s="958" t="s">
        <v>493</v>
      </c>
      <c r="AL69" s="958"/>
      <c r="AM69" s="958"/>
      <c r="AN69" s="958"/>
      <c r="AO69" s="958"/>
      <c r="AP69" s="958">
        <v>228</v>
      </c>
      <c r="AQ69" s="958"/>
      <c r="AR69" s="958"/>
      <c r="AS69" s="958"/>
      <c r="AT69" s="958"/>
      <c r="AU69" s="958">
        <v>22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560</v>
      </c>
      <c r="C70" s="962"/>
      <c r="D70" s="962"/>
      <c r="E70" s="962"/>
      <c r="F70" s="962"/>
      <c r="G70" s="962"/>
      <c r="H70" s="962"/>
      <c r="I70" s="962"/>
      <c r="J70" s="962"/>
      <c r="K70" s="962"/>
      <c r="L70" s="962"/>
      <c r="M70" s="962"/>
      <c r="N70" s="962"/>
      <c r="O70" s="962"/>
      <c r="P70" s="963"/>
      <c r="Q70" s="964">
        <v>84</v>
      </c>
      <c r="R70" s="958"/>
      <c r="S70" s="958"/>
      <c r="T70" s="958"/>
      <c r="U70" s="958"/>
      <c r="V70" s="958">
        <v>11</v>
      </c>
      <c r="W70" s="958"/>
      <c r="X70" s="958"/>
      <c r="Y70" s="958"/>
      <c r="Z70" s="958"/>
      <c r="AA70" s="958">
        <v>73</v>
      </c>
      <c r="AB70" s="958"/>
      <c r="AC70" s="958"/>
      <c r="AD70" s="958"/>
      <c r="AE70" s="958"/>
      <c r="AF70" s="958">
        <v>73</v>
      </c>
      <c r="AG70" s="958"/>
      <c r="AH70" s="958"/>
      <c r="AI70" s="958"/>
      <c r="AJ70" s="958"/>
      <c r="AK70" s="958">
        <v>1</v>
      </c>
      <c r="AL70" s="958"/>
      <c r="AM70" s="958"/>
      <c r="AN70" s="958"/>
      <c r="AO70" s="958"/>
      <c r="AP70" s="958" t="s">
        <v>493</v>
      </c>
      <c r="AQ70" s="958"/>
      <c r="AR70" s="958"/>
      <c r="AS70" s="958"/>
      <c r="AT70" s="958"/>
      <c r="AU70" s="958" t="s">
        <v>493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561</v>
      </c>
      <c r="C71" s="962"/>
      <c r="D71" s="962"/>
      <c r="E71" s="962"/>
      <c r="F71" s="962"/>
      <c r="G71" s="962"/>
      <c r="H71" s="962"/>
      <c r="I71" s="962"/>
      <c r="J71" s="962"/>
      <c r="K71" s="962"/>
      <c r="L71" s="962"/>
      <c r="M71" s="962"/>
      <c r="N71" s="962"/>
      <c r="O71" s="962"/>
      <c r="P71" s="963"/>
      <c r="Q71" s="964">
        <v>2597</v>
      </c>
      <c r="R71" s="958"/>
      <c r="S71" s="958"/>
      <c r="T71" s="958"/>
      <c r="U71" s="958"/>
      <c r="V71" s="958">
        <v>2486</v>
      </c>
      <c r="W71" s="958"/>
      <c r="X71" s="958"/>
      <c r="Y71" s="958"/>
      <c r="Z71" s="958"/>
      <c r="AA71" s="958">
        <v>111</v>
      </c>
      <c r="AB71" s="958"/>
      <c r="AC71" s="958"/>
      <c r="AD71" s="958"/>
      <c r="AE71" s="958"/>
      <c r="AF71" s="958">
        <v>111</v>
      </c>
      <c r="AG71" s="958"/>
      <c r="AH71" s="958"/>
      <c r="AI71" s="958"/>
      <c r="AJ71" s="958"/>
      <c r="AK71" s="958">
        <v>18</v>
      </c>
      <c r="AL71" s="958"/>
      <c r="AM71" s="958"/>
      <c r="AN71" s="958"/>
      <c r="AO71" s="958"/>
      <c r="AP71" s="958">
        <v>2490</v>
      </c>
      <c r="AQ71" s="958"/>
      <c r="AR71" s="958"/>
      <c r="AS71" s="958"/>
      <c r="AT71" s="958"/>
      <c r="AU71" s="958">
        <v>441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562</v>
      </c>
      <c r="C72" s="962"/>
      <c r="D72" s="962"/>
      <c r="E72" s="962"/>
      <c r="F72" s="962"/>
      <c r="G72" s="962"/>
      <c r="H72" s="962"/>
      <c r="I72" s="962"/>
      <c r="J72" s="962"/>
      <c r="K72" s="962"/>
      <c r="L72" s="962"/>
      <c r="M72" s="962"/>
      <c r="N72" s="962"/>
      <c r="O72" s="962"/>
      <c r="P72" s="963"/>
      <c r="Q72" s="964">
        <v>1353</v>
      </c>
      <c r="R72" s="958"/>
      <c r="S72" s="958"/>
      <c r="T72" s="958"/>
      <c r="U72" s="958"/>
      <c r="V72" s="958">
        <v>1134</v>
      </c>
      <c r="W72" s="958"/>
      <c r="X72" s="958"/>
      <c r="Y72" s="958"/>
      <c r="Z72" s="958"/>
      <c r="AA72" s="958">
        <v>219</v>
      </c>
      <c r="AB72" s="958"/>
      <c r="AC72" s="958"/>
      <c r="AD72" s="958"/>
      <c r="AE72" s="958"/>
      <c r="AF72" s="958">
        <v>219</v>
      </c>
      <c r="AG72" s="958"/>
      <c r="AH72" s="958"/>
      <c r="AI72" s="958"/>
      <c r="AJ72" s="958"/>
      <c r="AK72" s="958" t="s">
        <v>493</v>
      </c>
      <c r="AL72" s="958"/>
      <c r="AM72" s="958"/>
      <c r="AN72" s="958"/>
      <c r="AO72" s="958"/>
      <c r="AP72" s="958">
        <v>398</v>
      </c>
      <c r="AQ72" s="958"/>
      <c r="AR72" s="958"/>
      <c r="AS72" s="958"/>
      <c r="AT72" s="958"/>
      <c r="AU72" s="958">
        <v>82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563</v>
      </c>
      <c r="C73" s="962"/>
      <c r="D73" s="962"/>
      <c r="E73" s="962"/>
      <c r="F73" s="962"/>
      <c r="G73" s="962"/>
      <c r="H73" s="962"/>
      <c r="I73" s="962"/>
      <c r="J73" s="962"/>
      <c r="K73" s="962"/>
      <c r="L73" s="962"/>
      <c r="M73" s="962"/>
      <c r="N73" s="962"/>
      <c r="O73" s="962"/>
      <c r="P73" s="963"/>
      <c r="Q73" s="964">
        <v>17</v>
      </c>
      <c r="R73" s="958"/>
      <c r="S73" s="958"/>
      <c r="T73" s="958"/>
      <c r="U73" s="958"/>
      <c r="V73" s="958">
        <v>13</v>
      </c>
      <c r="W73" s="958"/>
      <c r="X73" s="958"/>
      <c r="Y73" s="958"/>
      <c r="Z73" s="958"/>
      <c r="AA73" s="958">
        <v>4</v>
      </c>
      <c r="AB73" s="958"/>
      <c r="AC73" s="958"/>
      <c r="AD73" s="958"/>
      <c r="AE73" s="958"/>
      <c r="AF73" s="958">
        <v>4</v>
      </c>
      <c r="AG73" s="958"/>
      <c r="AH73" s="958"/>
      <c r="AI73" s="958"/>
      <c r="AJ73" s="958"/>
      <c r="AK73" s="958" t="s">
        <v>493</v>
      </c>
      <c r="AL73" s="958"/>
      <c r="AM73" s="958"/>
      <c r="AN73" s="958"/>
      <c r="AO73" s="958"/>
      <c r="AP73" s="958" t="s">
        <v>493</v>
      </c>
      <c r="AQ73" s="958"/>
      <c r="AR73" s="958"/>
      <c r="AS73" s="958"/>
      <c r="AT73" s="958"/>
      <c r="AU73" s="958" t="s">
        <v>493</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564</v>
      </c>
      <c r="C74" s="962"/>
      <c r="D74" s="962"/>
      <c r="E74" s="962"/>
      <c r="F74" s="962"/>
      <c r="G74" s="962"/>
      <c r="H74" s="962"/>
      <c r="I74" s="962"/>
      <c r="J74" s="962"/>
      <c r="K74" s="962"/>
      <c r="L74" s="962"/>
      <c r="M74" s="962"/>
      <c r="N74" s="962"/>
      <c r="O74" s="962"/>
      <c r="P74" s="963"/>
      <c r="Q74" s="964">
        <v>43</v>
      </c>
      <c r="R74" s="958"/>
      <c r="S74" s="958"/>
      <c r="T74" s="958"/>
      <c r="U74" s="958"/>
      <c r="V74" s="958">
        <v>37</v>
      </c>
      <c r="W74" s="958"/>
      <c r="X74" s="958"/>
      <c r="Y74" s="958"/>
      <c r="Z74" s="958"/>
      <c r="AA74" s="958">
        <v>6</v>
      </c>
      <c r="AB74" s="958"/>
      <c r="AC74" s="958"/>
      <c r="AD74" s="958"/>
      <c r="AE74" s="958"/>
      <c r="AF74" s="958">
        <v>6</v>
      </c>
      <c r="AG74" s="958"/>
      <c r="AH74" s="958"/>
      <c r="AI74" s="958"/>
      <c r="AJ74" s="958"/>
      <c r="AK74" s="958" t="s">
        <v>493</v>
      </c>
      <c r="AL74" s="958"/>
      <c r="AM74" s="958"/>
      <c r="AN74" s="958"/>
      <c r="AO74" s="958"/>
      <c r="AP74" s="958" t="s">
        <v>493</v>
      </c>
      <c r="AQ74" s="958"/>
      <c r="AR74" s="958"/>
      <c r="AS74" s="958"/>
      <c r="AT74" s="958"/>
      <c r="AU74" s="958" t="s">
        <v>493</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565</v>
      </c>
      <c r="C75" s="962"/>
      <c r="D75" s="962"/>
      <c r="E75" s="962"/>
      <c r="F75" s="962"/>
      <c r="G75" s="962"/>
      <c r="H75" s="962"/>
      <c r="I75" s="962"/>
      <c r="J75" s="962"/>
      <c r="K75" s="962"/>
      <c r="L75" s="962"/>
      <c r="M75" s="962"/>
      <c r="N75" s="962"/>
      <c r="O75" s="962"/>
      <c r="P75" s="963"/>
      <c r="Q75" s="965">
        <v>722</v>
      </c>
      <c r="R75" s="966"/>
      <c r="S75" s="966"/>
      <c r="T75" s="966"/>
      <c r="U75" s="967"/>
      <c r="V75" s="968">
        <v>641</v>
      </c>
      <c r="W75" s="966"/>
      <c r="X75" s="966"/>
      <c r="Y75" s="966"/>
      <c r="Z75" s="967"/>
      <c r="AA75" s="968">
        <v>81</v>
      </c>
      <c r="AB75" s="966"/>
      <c r="AC75" s="966"/>
      <c r="AD75" s="966"/>
      <c r="AE75" s="967"/>
      <c r="AF75" s="968">
        <v>81</v>
      </c>
      <c r="AG75" s="966"/>
      <c r="AH75" s="966"/>
      <c r="AI75" s="966"/>
      <c r="AJ75" s="967"/>
      <c r="AK75" s="968">
        <v>128</v>
      </c>
      <c r="AL75" s="966"/>
      <c r="AM75" s="966"/>
      <c r="AN75" s="966"/>
      <c r="AO75" s="967"/>
      <c r="AP75" s="968" t="s">
        <v>493</v>
      </c>
      <c r="AQ75" s="966"/>
      <c r="AR75" s="966"/>
      <c r="AS75" s="966"/>
      <c r="AT75" s="967"/>
      <c r="AU75" s="968" t="s">
        <v>493</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566</v>
      </c>
      <c r="C76" s="962"/>
      <c r="D76" s="962"/>
      <c r="E76" s="962"/>
      <c r="F76" s="962"/>
      <c r="G76" s="962"/>
      <c r="H76" s="962"/>
      <c r="I76" s="962"/>
      <c r="J76" s="962"/>
      <c r="K76" s="962"/>
      <c r="L76" s="962"/>
      <c r="M76" s="962"/>
      <c r="N76" s="962"/>
      <c r="O76" s="962"/>
      <c r="P76" s="963"/>
      <c r="Q76" s="965">
        <v>5892</v>
      </c>
      <c r="R76" s="966"/>
      <c r="S76" s="966"/>
      <c r="T76" s="966"/>
      <c r="U76" s="967"/>
      <c r="V76" s="968">
        <v>5654</v>
      </c>
      <c r="W76" s="966"/>
      <c r="X76" s="966"/>
      <c r="Y76" s="966"/>
      <c r="Z76" s="967"/>
      <c r="AA76" s="968">
        <v>238</v>
      </c>
      <c r="AB76" s="966"/>
      <c r="AC76" s="966"/>
      <c r="AD76" s="966"/>
      <c r="AE76" s="967"/>
      <c r="AF76" s="968">
        <v>238</v>
      </c>
      <c r="AG76" s="966"/>
      <c r="AH76" s="966"/>
      <c r="AI76" s="966"/>
      <c r="AJ76" s="967"/>
      <c r="AK76" s="968" t="s">
        <v>493</v>
      </c>
      <c r="AL76" s="966"/>
      <c r="AM76" s="966"/>
      <c r="AN76" s="966"/>
      <c r="AO76" s="967"/>
      <c r="AP76" s="968" t="s">
        <v>493</v>
      </c>
      <c r="AQ76" s="966"/>
      <c r="AR76" s="966"/>
      <c r="AS76" s="966"/>
      <c r="AT76" s="967"/>
      <c r="AU76" s="968" t="s">
        <v>493</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567</v>
      </c>
      <c r="C77" s="962"/>
      <c r="D77" s="962"/>
      <c r="E77" s="962"/>
      <c r="F77" s="962"/>
      <c r="G77" s="962"/>
      <c r="H77" s="962"/>
      <c r="I77" s="962"/>
      <c r="J77" s="962"/>
      <c r="K77" s="962"/>
      <c r="L77" s="962"/>
      <c r="M77" s="962"/>
      <c r="N77" s="962"/>
      <c r="O77" s="962"/>
      <c r="P77" s="963"/>
      <c r="Q77" s="965">
        <v>1726</v>
      </c>
      <c r="R77" s="966"/>
      <c r="S77" s="966"/>
      <c r="T77" s="966"/>
      <c r="U77" s="967"/>
      <c r="V77" s="968">
        <v>1722</v>
      </c>
      <c r="W77" s="966"/>
      <c r="X77" s="966"/>
      <c r="Y77" s="966"/>
      <c r="Z77" s="967"/>
      <c r="AA77" s="968">
        <v>3</v>
      </c>
      <c r="AB77" s="966"/>
      <c r="AC77" s="966"/>
      <c r="AD77" s="966"/>
      <c r="AE77" s="967"/>
      <c r="AF77" s="968">
        <v>3</v>
      </c>
      <c r="AG77" s="966"/>
      <c r="AH77" s="966"/>
      <c r="AI77" s="966"/>
      <c r="AJ77" s="967"/>
      <c r="AK77" s="968">
        <v>38</v>
      </c>
      <c r="AL77" s="966"/>
      <c r="AM77" s="966"/>
      <c r="AN77" s="966"/>
      <c r="AO77" s="967"/>
      <c r="AP77" s="968" t="s">
        <v>493</v>
      </c>
      <c r="AQ77" s="966"/>
      <c r="AR77" s="966"/>
      <c r="AS77" s="966"/>
      <c r="AT77" s="967"/>
      <c r="AU77" s="968" t="s">
        <v>493</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568</v>
      </c>
      <c r="C78" s="962"/>
      <c r="D78" s="962"/>
      <c r="E78" s="962"/>
      <c r="F78" s="962"/>
      <c r="G78" s="962"/>
      <c r="H78" s="962"/>
      <c r="I78" s="962"/>
      <c r="J78" s="962"/>
      <c r="K78" s="962"/>
      <c r="L78" s="962"/>
      <c r="M78" s="962"/>
      <c r="N78" s="962"/>
      <c r="O78" s="962"/>
      <c r="P78" s="963"/>
      <c r="Q78" s="964">
        <v>3</v>
      </c>
      <c r="R78" s="958"/>
      <c r="S78" s="958"/>
      <c r="T78" s="958"/>
      <c r="U78" s="958"/>
      <c r="V78" s="958">
        <v>3</v>
      </c>
      <c r="W78" s="958"/>
      <c r="X78" s="958"/>
      <c r="Y78" s="958"/>
      <c r="Z78" s="958"/>
      <c r="AA78" s="958">
        <v>0</v>
      </c>
      <c r="AB78" s="958"/>
      <c r="AC78" s="958"/>
      <c r="AD78" s="958"/>
      <c r="AE78" s="958"/>
      <c r="AF78" s="958">
        <v>0</v>
      </c>
      <c r="AG78" s="958"/>
      <c r="AH78" s="958"/>
      <c r="AI78" s="958"/>
      <c r="AJ78" s="958"/>
      <c r="AK78" s="958" t="s">
        <v>493</v>
      </c>
      <c r="AL78" s="958"/>
      <c r="AM78" s="958"/>
      <c r="AN78" s="958"/>
      <c r="AO78" s="958"/>
      <c r="AP78" s="958" t="s">
        <v>493</v>
      </c>
      <c r="AQ78" s="958"/>
      <c r="AR78" s="958"/>
      <c r="AS78" s="958"/>
      <c r="AT78" s="958"/>
      <c r="AU78" s="958" t="s">
        <v>493</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t="s">
        <v>569</v>
      </c>
      <c r="C79" s="962"/>
      <c r="D79" s="962"/>
      <c r="E79" s="962"/>
      <c r="F79" s="962"/>
      <c r="G79" s="962"/>
      <c r="H79" s="962"/>
      <c r="I79" s="962"/>
      <c r="J79" s="962"/>
      <c r="K79" s="962"/>
      <c r="L79" s="962"/>
      <c r="M79" s="962"/>
      <c r="N79" s="962"/>
      <c r="O79" s="962"/>
      <c r="P79" s="963"/>
      <c r="Q79" s="964">
        <v>12</v>
      </c>
      <c r="R79" s="958"/>
      <c r="S79" s="958"/>
      <c r="T79" s="958"/>
      <c r="U79" s="958"/>
      <c r="V79" s="958">
        <v>11</v>
      </c>
      <c r="W79" s="958"/>
      <c r="X79" s="958"/>
      <c r="Y79" s="958"/>
      <c r="Z79" s="958"/>
      <c r="AA79" s="958">
        <v>1</v>
      </c>
      <c r="AB79" s="958"/>
      <c r="AC79" s="958"/>
      <c r="AD79" s="958"/>
      <c r="AE79" s="958"/>
      <c r="AF79" s="958">
        <v>1</v>
      </c>
      <c r="AG79" s="958"/>
      <c r="AH79" s="958"/>
      <c r="AI79" s="958"/>
      <c r="AJ79" s="958"/>
      <c r="AK79" s="958" t="s">
        <v>493</v>
      </c>
      <c r="AL79" s="958"/>
      <c r="AM79" s="958"/>
      <c r="AN79" s="958"/>
      <c r="AO79" s="958"/>
      <c r="AP79" s="958" t="s">
        <v>493</v>
      </c>
      <c r="AQ79" s="958"/>
      <c r="AR79" s="958"/>
      <c r="AS79" s="958"/>
      <c r="AT79" s="958"/>
      <c r="AU79" s="958" t="s">
        <v>493</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t="s">
        <v>570</v>
      </c>
      <c r="C80" s="962"/>
      <c r="D80" s="962"/>
      <c r="E80" s="962"/>
      <c r="F80" s="962"/>
      <c r="G80" s="962"/>
      <c r="H80" s="962"/>
      <c r="I80" s="962"/>
      <c r="J80" s="962"/>
      <c r="K80" s="962"/>
      <c r="L80" s="962"/>
      <c r="M80" s="962"/>
      <c r="N80" s="962"/>
      <c r="O80" s="962"/>
      <c r="P80" s="963"/>
      <c r="Q80" s="964">
        <v>846</v>
      </c>
      <c r="R80" s="958"/>
      <c r="S80" s="958"/>
      <c r="T80" s="958"/>
      <c r="U80" s="958"/>
      <c r="V80" s="958">
        <v>789</v>
      </c>
      <c r="W80" s="958"/>
      <c r="X80" s="958"/>
      <c r="Y80" s="958"/>
      <c r="Z80" s="958"/>
      <c r="AA80" s="958">
        <v>57</v>
      </c>
      <c r="AB80" s="958"/>
      <c r="AC80" s="958"/>
      <c r="AD80" s="958"/>
      <c r="AE80" s="958"/>
      <c r="AF80" s="958">
        <v>57</v>
      </c>
      <c r="AG80" s="958"/>
      <c r="AH80" s="958"/>
      <c r="AI80" s="958"/>
      <c r="AJ80" s="958"/>
      <c r="AK80" s="958">
        <v>374</v>
      </c>
      <c r="AL80" s="958"/>
      <c r="AM80" s="958"/>
      <c r="AN80" s="958"/>
      <c r="AO80" s="958"/>
      <c r="AP80" s="958" t="s">
        <v>493</v>
      </c>
      <c r="AQ80" s="958"/>
      <c r="AR80" s="958"/>
      <c r="AS80" s="958"/>
      <c r="AT80" s="958"/>
      <c r="AU80" s="958" t="s">
        <v>493</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t="s">
        <v>571</v>
      </c>
      <c r="C81" s="962"/>
      <c r="D81" s="962"/>
      <c r="E81" s="962"/>
      <c r="F81" s="962"/>
      <c r="G81" s="962"/>
      <c r="H81" s="962"/>
      <c r="I81" s="962"/>
      <c r="J81" s="962"/>
      <c r="K81" s="962"/>
      <c r="L81" s="962"/>
      <c r="M81" s="962"/>
      <c r="N81" s="962"/>
      <c r="O81" s="962"/>
      <c r="P81" s="963"/>
      <c r="Q81" s="964">
        <v>1238</v>
      </c>
      <c r="R81" s="958"/>
      <c r="S81" s="958"/>
      <c r="T81" s="958"/>
      <c r="U81" s="958"/>
      <c r="V81" s="958">
        <v>1143</v>
      </c>
      <c r="W81" s="958"/>
      <c r="X81" s="958"/>
      <c r="Y81" s="958"/>
      <c r="Z81" s="958"/>
      <c r="AA81" s="958">
        <v>95</v>
      </c>
      <c r="AB81" s="958"/>
      <c r="AC81" s="958"/>
      <c r="AD81" s="958"/>
      <c r="AE81" s="958"/>
      <c r="AF81" s="958">
        <v>95</v>
      </c>
      <c r="AG81" s="958"/>
      <c r="AH81" s="958"/>
      <c r="AI81" s="958"/>
      <c r="AJ81" s="958"/>
      <c r="AK81" s="958" t="s">
        <v>493</v>
      </c>
      <c r="AL81" s="958"/>
      <c r="AM81" s="958"/>
      <c r="AN81" s="958"/>
      <c r="AO81" s="958"/>
      <c r="AP81" s="958" t="s">
        <v>493</v>
      </c>
      <c r="AQ81" s="958"/>
      <c r="AR81" s="958"/>
      <c r="AS81" s="958"/>
      <c r="AT81" s="958"/>
      <c r="AU81" s="958" t="s">
        <v>493</v>
      </c>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t="s">
        <v>572</v>
      </c>
      <c r="C82" s="962"/>
      <c r="D82" s="962"/>
      <c r="E82" s="962"/>
      <c r="F82" s="962"/>
      <c r="G82" s="962"/>
      <c r="H82" s="962"/>
      <c r="I82" s="962"/>
      <c r="J82" s="962"/>
      <c r="K82" s="962"/>
      <c r="L82" s="962"/>
      <c r="M82" s="962"/>
      <c r="N82" s="962"/>
      <c r="O82" s="962"/>
      <c r="P82" s="963"/>
      <c r="Q82" s="964">
        <v>286479</v>
      </c>
      <c r="R82" s="958"/>
      <c r="S82" s="958"/>
      <c r="T82" s="958"/>
      <c r="U82" s="958"/>
      <c r="V82" s="958">
        <v>283821</v>
      </c>
      <c r="W82" s="958"/>
      <c r="X82" s="958"/>
      <c r="Y82" s="958"/>
      <c r="Z82" s="958"/>
      <c r="AA82" s="958">
        <v>2657</v>
      </c>
      <c r="AB82" s="958"/>
      <c r="AC82" s="958"/>
      <c r="AD82" s="958"/>
      <c r="AE82" s="958"/>
      <c r="AF82" s="958">
        <v>2657</v>
      </c>
      <c r="AG82" s="958"/>
      <c r="AH82" s="958"/>
      <c r="AI82" s="958"/>
      <c r="AJ82" s="958"/>
      <c r="AK82" s="958">
        <v>1846</v>
      </c>
      <c r="AL82" s="958"/>
      <c r="AM82" s="958"/>
      <c r="AN82" s="958"/>
      <c r="AO82" s="958"/>
      <c r="AP82" s="958" t="s">
        <v>493</v>
      </c>
      <c r="AQ82" s="958"/>
      <c r="AR82" s="958"/>
      <c r="AS82" s="958"/>
      <c r="AT82" s="958"/>
      <c r="AU82" s="958" t="s">
        <v>493</v>
      </c>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3686</v>
      </c>
      <c r="AG88" s="946"/>
      <c r="AH88" s="946"/>
      <c r="AI88" s="946"/>
      <c r="AJ88" s="946"/>
      <c r="AK88" s="950"/>
      <c r="AL88" s="950"/>
      <c r="AM88" s="950"/>
      <c r="AN88" s="950"/>
      <c r="AO88" s="950"/>
      <c r="AP88" s="946">
        <v>4930</v>
      </c>
      <c r="AQ88" s="946"/>
      <c r="AR88" s="946"/>
      <c r="AS88" s="946"/>
      <c r="AT88" s="946"/>
      <c r="AU88" s="946">
        <v>598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166</v>
      </c>
      <c r="CS102" s="940"/>
      <c r="CT102" s="940"/>
      <c r="CU102" s="940"/>
      <c r="CV102" s="941"/>
      <c r="CW102" s="939">
        <v>13</v>
      </c>
      <c r="CX102" s="940"/>
      <c r="CY102" s="940"/>
      <c r="CZ102" s="940"/>
      <c r="DA102" s="941"/>
      <c r="DB102" s="939" t="s">
        <v>579</v>
      </c>
      <c r="DC102" s="940"/>
      <c r="DD102" s="940"/>
      <c r="DE102" s="940"/>
      <c r="DF102" s="941"/>
      <c r="DG102" s="939" t="s">
        <v>579</v>
      </c>
      <c r="DH102" s="940"/>
      <c r="DI102" s="940"/>
      <c r="DJ102" s="940"/>
      <c r="DK102" s="941"/>
      <c r="DL102" s="939">
        <v>308</v>
      </c>
      <c r="DM102" s="940"/>
      <c r="DN102" s="940"/>
      <c r="DO102" s="940"/>
      <c r="DP102" s="941"/>
      <c r="DQ102" s="939">
        <v>247</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415</v>
      </c>
      <c r="AB109" s="883"/>
      <c r="AC109" s="883"/>
      <c r="AD109" s="883"/>
      <c r="AE109" s="884"/>
      <c r="AF109" s="885" t="s">
        <v>416</v>
      </c>
      <c r="AG109" s="883"/>
      <c r="AH109" s="883"/>
      <c r="AI109" s="883"/>
      <c r="AJ109" s="884"/>
      <c r="AK109" s="885" t="s">
        <v>294</v>
      </c>
      <c r="AL109" s="883"/>
      <c r="AM109" s="883"/>
      <c r="AN109" s="883"/>
      <c r="AO109" s="884"/>
      <c r="AP109" s="885" t="s">
        <v>417</v>
      </c>
      <c r="AQ109" s="883"/>
      <c r="AR109" s="883"/>
      <c r="AS109" s="883"/>
      <c r="AT109" s="916"/>
      <c r="AU109" s="882"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415</v>
      </c>
      <c r="BR109" s="883"/>
      <c r="BS109" s="883"/>
      <c r="BT109" s="883"/>
      <c r="BU109" s="884"/>
      <c r="BV109" s="885" t="s">
        <v>416</v>
      </c>
      <c r="BW109" s="883"/>
      <c r="BX109" s="883"/>
      <c r="BY109" s="883"/>
      <c r="BZ109" s="884"/>
      <c r="CA109" s="885" t="s">
        <v>294</v>
      </c>
      <c r="CB109" s="883"/>
      <c r="CC109" s="883"/>
      <c r="CD109" s="883"/>
      <c r="CE109" s="884"/>
      <c r="CF109" s="923" t="s">
        <v>417</v>
      </c>
      <c r="CG109" s="923"/>
      <c r="CH109" s="923"/>
      <c r="CI109" s="923"/>
      <c r="CJ109" s="923"/>
      <c r="CK109" s="885" t="s">
        <v>418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415</v>
      </c>
      <c r="DH109" s="883"/>
      <c r="DI109" s="883"/>
      <c r="DJ109" s="883"/>
      <c r="DK109" s="884"/>
      <c r="DL109" s="885" t="s">
        <v>416</v>
      </c>
      <c r="DM109" s="883"/>
      <c r="DN109" s="883"/>
      <c r="DO109" s="883"/>
      <c r="DP109" s="884"/>
      <c r="DQ109" s="885" t="s">
        <v>294</v>
      </c>
      <c r="DR109" s="883"/>
      <c r="DS109" s="883"/>
      <c r="DT109" s="883"/>
      <c r="DU109" s="884"/>
      <c r="DV109" s="885" t="s">
        <v>417</v>
      </c>
      <c r="DW109" s="883"/>
      <c r="DX109" s="883"/>
      <c r="DY109" s="883"/>
      <c r="DZ109" s="916"/>
    </row>
    <row r="110" spans="1:131" s="224" customFormat="1" ht="26.25" customHeight="1" x14ac:dyDescent="0.15">
      <c r="A110" s="794" t="s">
        <v>419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1992515</v>
      </c>
      <c r="AB110" s="876"/>
      <c r="AC110" s="876"/>
      <c r="AD110" s="876"/>
      <c r="AE110" s="877"/>
      <c r="AF110" s="878">
        <v>2012466</v>
      </c>
      <c r="AG110" s="876"/>
      <c r="AH110" s="876"/>
      <c r="AI110" s="876"/>
      <c r="AJ110" s="877"/>
      <c r="AK110" s="878">
        <v>2051398</v>
      </c>
      <c r="AL110" s="876"/>
      <c r="AM110" s="876"/>
      <c r="AN110" s="876"/>
      <c r="AO110" s="877"/>
      <c r="AP110" s="879">
        <v>26</v>
      </c>
      <c r="AQ110" s="880"/>
      <c r="AR110" s="880"/>
      <c r="AS110" s="880"/>
      <c r="AT110" s="881"/>
      <c r="AU110" s="917" t="s">
        <v>69</v>
      </c>
      <c r="AV110" s="918"/>
      <c r="AW110" s="918"/>
      <c r="AX110" s="918"/>
      <c r="AY110" s="918"/>
      <c r="AZ110" s="847" t="s">
        <v>420</v>
      </c>
      <c r="BA110" s="795"/>
      <c r="BB110" s="795"/>
      <c r="BC110" s="795"/>
      <c r="BD110" s="795"/>
      <c r="BE110" s="795"/>
      <c r="BF110" s="795"/>
      <c r="BG110" s="795"/>
      <c r="BH110" s="795"/>
      <c r="BI110" s="795"/>
      <c r="BJ110" s="795"/>
      <c r="BK110" s="795"/>
      <c r="BL110" s="795"/>
      <c r="BM110" s="795"/>
      <c r="BN110" s="795"/>
      <c r="BO110" s="795"/>
      <c r="BP110" s="796"/>
      <c r="BQ110" s="848">
        <v>19592349</v>
      </c>
      <c r="BR110" s="829"/>
      <c r="BS110" s="829"/>
      <c r="BT110" s="829"/>
      <c r="BU110" s="829"/>
      <c r="BV110" s="829">
        <v>19161657</v>
      </c>
      <c r="BW110" s="829"/>
      <c r="BX110" s="829"/>
      <c r="BY110" s="829"/>
      <c r="BZ110" s="829"/>
      <c r="CA110" s="829">
        <v>18989133</v>
      </c>
      <c r="CB110" s="829"/>
      <c r="CC110" s="829"/>
      <c r="CD110" s="829"/>
      <c r="CE110" s="829"/>
      <c r="CF110" s="853">
        <v>240.2</v>
      </c>
      <c r="CG110" s="854"/>
      <c r="CH110" s="854"/>
      <c r="CI110" s="854"/>
      <c r="CJ110" s="854"/>
      <c r="CK110" s="913" t="s">
        <v>421</v>
      </c>
      <c r="CL110" s="806"/>
      <c r="CM110" s="847" t="s">
        <v>422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424</v>
      </c>
      <c r="BA111" s="739"/>
      <c r="BB111" s="739"/>
      <c r="BC111" s="739"/>
      <c r="BD111" s="739"/>
      <c r="BE111" s="739"/>
      <c r="BF111" s="739"/>
      <c r="BG111" s="739"/>
      <c r="BH111" s="739"/>
      <c r="BI111" s="739"/>
      <c r="BJ111" s="739"/>
      <c r="BK111" s="739"/>
      <c r="BL111" s="739"/>
      <c r="BM111" s="739"/>
      <c r="BN111" s="739"/>
      <c r="BO111" s="739"/>
      <c r="BP111" s="740"/>
      <c r="BQ111" s="803">
        <v>160680</v>
      </c>
      <c r="BR111" s="804"/>
      <c r="BS111" s="804"/>
      <c r="BT111" s="804"/>
      <c r="BU111" s="804"/>
      <c r="BV111" s="804">
        <v>130154</v>
      </c>
      <c r="BW111" s="804"/>
      <c r="BX111" s="804"/>
      <c r="BY111" s="804"/>
      <c r="BZ111" s="804"/>
      <c r="CA111" s="804">
        <v>107219</v>
      </c>
      <c r="CB111" s="804"/>
      <c r="CC111" s="804"/>
      <c r="CD111" s="804"/>
      <c r="CE111" s="804"/>
      <c r="CF111" s="862">
        <v>1.4</v>
      </c>
      <c r="CG111" s="863"/>
      <c r="CH111" s="863"/>
      <c r="CI111" s="863"/>
      <c r="CJ111" s="863"/>
      <c r="CK111" s="914"/>
      <c r="CL111" s="808"/>
      <c r="CM111" s="802" t="s">
        <v>425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426</v>
      </c>
      <c r="B112" s="900"/>
      <c r="C112" s="739" t="s">
        <v>427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428</v>
      </c>
      <c r="BA112" s="739"/>
      <c r="BB112" s="739"/>
      <c r="BC112" s="739"/>
      <c r="BD112" s="739"/>
      <c r="BE112" s="739"/>
      <c r="BF112" s="739"/>
      <c r="BG112" s="739"/>
      <c r="BH112" s="739"/>
      <c r="BI112" s="739"/>
      <c r="BJ112" s="739"/>
      <c r="BK112" s="739"/>
      <c r="BL112" s="739"/>
      <c r="BM112" s="739"/>
      <c r="BN112" s="739"/>
      <c r="BO112" s="739"/>
      <c r="BP112" s="740"/>
      <c r="BQ112" s="803">
        <v>10469233</v>
      </c>
      <c r="BR112" s="804"/>
      <c r="BS112" s="804"/>
      <c r="BT112" s="804"/>
      <c r="BU112" s="804"/>
      <c r="BV112" s="804">
        <v>9938014</v>
      </c>
      <c r="BW112" s="804"/>
      <c r="BX112" s="804"/>
      <c r="BY112" s="804"/>
      <c r="BZ112" s="804"/>
      <c r="CA112" s="804">
        <v>9514650</v>
      </c>
      <c r="CB112" s="804"/>
      <c r="CC112" s="804"/>
      <c r="CD112" s="804"/>
      <c r="CE112" s="804"/>
      <c r="CF112" s="862">
        <v>120.4</v>
      </c>
      <c r="CG112" s="863"/>
      <c r="CH112" s="863"/>
      <c r="CI112" s="863"/>
      <c r="CJ112" s="863"/>
      <c r="CK112" s="914"/>
      <c r="CL112" s="808"/>
      <c r="CM112" s="802" t="s">
        <v>429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430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703956</v>
      </c>
      <c r="AB113" s="906"/>
      <c r="AC113" s="906"/>
      <c r="AD113" s="906"/>
      <c r="AE113" s="907"/>
      <c r="AF113" s="908">
        <v>713319</v>
      </c>
      <c r="AG113" s="906"/>
      <c r="AH113" s="906"/>
      <c r="AI113" s="906"/>
      <c r="AJ113" s="907"/>
      <c r="AK113" s="908">
        <v>725486</v>
      </c>
      <c r="AL113" s="906"/>
      <c r="AM113" s="906"/>
      <c r="AN113" s="906"/>
      <c r="AO113" s="907"/>
      <c r="AP113" s="909">
        <v>9.1999999999999993</v>
      </c>
      <c r="AQ113" s="910"/>
      <c r="AR113" s="910"/>
      <c r="AS113" s="910"/>
      <c r="AT113" s="911"/>
      <c r="AU113" s="919"/>
      <c r="AV113" s="920"/>
      <c r="AW113" s="920"/>
      <c r="AX113" s="920"/>
      <c r="AY113" s="920"/>
      <c r="AZ113" s="802" t="s">
        <v>431</v>
      </c>
      <c r="BA113" s="739"/>
      <c r="BB113" s="739"/>
      <c r="BC113" s="739"/>
      <c r="BD113" s="739"/>
      <c r="BE113" s="739"/>
      <c r="BF113" s="739"/>
      <c r="BG113" s="739"/>
      <c r="BH113" s="739"/>
      <c r="BI113" s="739"/>
      <c r="BJ113" s="739"/>
      <c r="BK113" s="739"/>
      <c r="BL113" s="739"/>
      <c r="BM113" s="739"/>
      <c r="BN113" s="739"/>
      <c r="BO113" s="739"/>
      <c r="BP113" s="740"/>
      <c r="BQ113" s="803">
        <v>546179</v>
      </c>
      <c r="BR113" s="804"/>
      <c r="BS113" s="804"/>
      <c r="BT113" s="804"/>
      <c r="BU113" s="804"/>
      <c r="BV113" s="804">
        <v>566776</v>
      </c>
      <c r="BW113" s="804"/>
      <c r="BX113" s="804"/>
      <c r="BY113" s="804"/>
      <c r="BZ113" s="804"/>
      <c r="CA113" s="804">
        <v>597277</v>
      </c>
      <c r="CB113" s="804"/>
      <c r="CC113" s="804"/>
      <c r="CD113" s="804"/>
      <c r="CE113" s="804"/>
      <c r="CF113" s="862">
        <v>7.6</v>
      </c>
      <c r="CG113" s="863"/>
      <c r="CH113" s="863"/>
      <c r="CI113" s="863"/>
      <c r="CJ113" s="863"/>
      <c r="CK113" s="914"/>
      <c r="CL113" s="808"/>
      <c r="CM113" s="802" t="s">
        <v>432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67720</v>
      </c>
      <c r="AB114" s="767"/>
      <c r="AC114" s="767"/>
      <c r="AD114" s="767"/>
      <c r="AE114" s="768"/>
      <c r="AF114" s="769">
        <v>78961</v>
      </c>
      <c r="AG114" s="767"/>
      <c r="AH114" s="767"/>
      <c r="AI114" s="767"/>
      <c r="AJ114" s="768"/>
      <c r="AK114" s="769">
        <v>93491</v>
      </c>
      <c r="AL114" s="767"/>
      <c r="AM114" s="767"/>
      <c r="AN114" s="767"/>
      <c r="AO114" s="768"/>
      <c r="AP114" s="811">
        <v>1.2</v>
      </c>
      <c r="AQ114" s="812"/>
      <c r="AR114" s="812"/>
      <c r="AS114" s="812"/>
      <c r="AT114" s="813"/>
      <c r="AU114" s="919"/>
      <c r="AV114" s="920"/>
      <c r="AW114" s="920"/>
      <c r="AX114" s="920"/>
      <c r="AY114" s="920"/>
      <c r="AZ114" s="802" t="s">
        <v>434</v>
      </c>
      <c r="BA114" s="739"/>
      <c r="BB114" s="739"/>
      <c r="BC114" s="739"/>
      <c r="BD114" s="739"/>
      <c r="BE114" s="739"/>
      <c r="BF114" s="739"/>
      <c r="BG114" s="739"/>
      <c r="BH114" s="739"/>
      <c r="BI114" s="739"/>
      <c r="BJ114" s="739"/>
      <c r="BK114" s="739"/>
      <c r="BL114" s="739"/>
      <c r="BM114" s="739"/>
      <c r="BN114" s="739"/>
      <c r="BO114" s="739"/>
      <c r="BP114" s="740"/>
      <c r="BQ114" s="803">
        <v>3115154</v>
      </c>
      <c r="BR114" s="804"/>
      <c r="BS114" s="804"/>
      <c r="BT114" s="804"/>
      <c r="BU114" s="804"/>
      <c r="BV114" s="804">
        <v>3075221</v>
      </c>
      <c r="BW114" s="804"/>
      <c r="BX114" s="804"/>
      <c r="BY114" s="804"/>
      <c r="BZ114" s="804"/>
      <c r="CA114" s="804">
        <v>2973216</v>
      </c>
      <c r="CB114" s="804"/>
      <c r="CC114" s="804"/>
      <c r="CD114" s="804"/>
      <c r="CE114" s="804"/>
      <c r="CF114" s="862">
        <v>37.6</v>
      </c>
      <c r="CG114" s="863"/>
      <c r="CH114" s="863"/>
      <c r="CI114" s="863"/>
      <c r="CJ114" s="863"/>
      <c r="CK114" s="914"/>
      <c r="CL114" s="808"/>
      <c r="CM114" s="802" t="s">
        <v>435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14614</v>
      </c>
      <c r="AB115" s="906"/>
      <c r="AC115" s="906"/>
      <c r="AD115" s="906"/>
      <c r="AE115" s="907"/>
      <c r="AF115" s="908">
        <v>11282</v>
      </c>
      <c r="AG115" s="906"/>
      <c r="AH115" s="906"/>
      <c r="AI115" s="906"/>
      <c r="AJ115" s="907"/>
      <c r="AK115" s="908">
        <v>9269</v>
      </c>
      <c r="AL115" s="906"/>
      <c r="AM115" s="906"/>
      <c r="AN115" s="906"/>
      <c r="AO115" s="907"/>
      <c r="AP115" s="909">
        <v>0.1</v>
      </c>
      <c r="AQ115" s="910"/>
      <c r="AR115" s="910"/>
      <c r="AS115" s="910"/>
      <c r="AT115" s="911"/>
      <c r="AU115" s="919"/>
      <c r="AV115" s="920"/>
      <c r="AW115" s="920"/>
      <c r="AX115" s="920"/>
      <c r="AY115" s="920"/>
      <c r="AZ115" s="802" t="s">
        <v>437</v>
      </c>
      <c r="BA115" s="739"/>
      <c r="BB115" s="739"/>
      <c r="BC115" s="739"/>
      <c r="BD115" s="739"/>
      <c r="BE115" s="739"/>
      <c r="BF115" s="739"/>
      <c r="BG115" s="739"/>
      <c r="BH115" s="739"/>
      <c r="BI115" s="739"/>
      <c r="BJ115" s="739"/>
      <c r="BK115" s="739"/>
      <c r="BL115" s="739"/>
      <c r="BM115" s="739"/>
      <c r="BN115" s="739"/>
      <c r="BO115" s="739"/>
      <c r="BP115" s="740"/>
      <c r="BQ115" s="803">
        <v>320058</v>
      </c>
      <c r="BR115" s="804"/>
      <c r="BS115" s="804"/>
      <c r="BT115" s="804"/>
      <c r="BU115" s="804"/>
      <c r="BV115" s="804">
        <v>283639</v>
      </c>
      <c r="BW115" s="804"/>
      <c r="BX115" s="804"/>
      <c r="BY115" s="804"/>
      <c r="BZ115" s="804"/>
      <c r="CA115" s="804">
        <v>247220</v>
      </c>
      <c r="CB115" s="804"/>
      <c r="CC115" s="804"/>
      <c r="CD115" s="804"/>
      <c r="CE115" s="804"/>
      <c r="CF115" s="862">
        <v>3.1</v>
      </c>
      <c r="CG115" s="863"/>
      <c r="CH115" s="863"/>
      <c r="CI115" s="863"/>
      <c r="CJ115" s="863"/>
      <c r="CK115" s="914"/>
      <c r="CL115" s="808"/>
      <c r="CM115" s="802" t="s">
        <v>438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v>929</v>
      </c>
      <c r="AG116" s="767"/>
      <c r="AH116" s="767"/>
      <c r="AI116" s="767"/>
      <c r="AJ116" s="768"/>
      <c r="AK116" s="769">
        <v>263</v>
      </c>
      <c r="AL116" s="767"/>
      <c r="AM116" s="767"/>
      <c r="AN116" s="767"/>
      <c r="AO116" s="768"/>
      <c r="AP116" s="811">
        <v>0</v>
      </c>
      <c r="AQ116" s="812"/>
      <c r="AR116" s="812"/>
      <c r="AS116" s="812"/>
      <c r="AT116" s="813"/>
      <c r="AU116" s="919"/>
      <c r="AV116" s="920"/>
      <c r="AW116" s="920"/>
      <c r="AX116" s="920"/>
      <c r="AY116" s="920"/>
      <c r="AZ116" s="896" t="s">
        <v>440</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17464</v>
      </c>
      <c r="DH116" s="767"/>
      <c r="DI116" s="767"/>
      <c r="DJ116" s="767"/>
      <c r="DK116" s="768"/>
      <c r="DL116" s="769">
        <v>8758</v>
      </c>
      <c r="DM116" s="767"/>
      <c r="DN116" s="767"/>
      <c r="DO116" s="767"/>
      <c r="DP116" s="768"/>
      <c r="DQ116" s="769">
        <v>6655</v>
      </c>
      <c r="DR116" s="767"/>
      <c r="DS116" s="767"/>
      <c r="DT116" s="767"/>
      <c r="DU116" s="768"/>
      <c r="DV116" s="811">
        <v>0.1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442</v>
      </c>
      <c r="Z117" s="884"/>
      <c r="AA117" s="889">
        <v>2778805</v>
      </c>
      <c r="AB117" s="890"/>
      <c r="AC117" s="890"/>
      <c r="AD117" s="890"/>
      <c r="AE117" s="891"/>
      <c r="AF117" s="892">
        <v>2816957</v>
      </c>
      <c r="AG117" s="890"/>
      <c r="AH117" s="890"/>
      <c r="AI117" s="890"/>
      <c r="AJ117" s="891"/>
      <c r="AK117" s="892">
        <v>2879907</v>
      </c>
      <c r="AL117" s="890"/>
      <c r="AM117" s="890"/>
      <c r="AN117" s="890"/>
      <c r="AO117" s="891"/>
      <c r="AP117" s="893"/>
      <c r="AQ117" s="894"/>
      <c r="AR117" s="894"/>
      <c r="AS117" s="894"/>
      <c r="AT117" s="895"/>
      <c r="AU117" s="919"/>
      <c r="AV117" s="920"/>
      <c r="AW117" s="920"/>
      <c r="AX117" s="920"/>
      <c r="AY117" s="920"/>
      <c r="AZ117" s="850" t="s">
        <v>443</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415</v>
      </c>
      <c r="AB118" s="883"/>
      <c r="AC118" s="883"/>
      <c r="AD118" s="883"/>
      <c r="AE118" s="884"/>
      <c r="AF118" s="885" t="s">
        <v>416</v>
      </c>
      <c r="AG118" s="883"/>
      <c r="AH118" s="883"/>
      <c r="AI118" s="883"/>
      <c r="AJ118" s="884"/>
      <c r="AK118" s="885" t="s">
        <v>294</v>
      </c>
      <c r="AL118" s="883"/>
      <c r="AM118" s="883"/>
      <c r="AN118" s="883"/>
      <c r="AO118" s="884"/>
      <c r="AP118" s="886" t="s">
        <v>417</v>
      </c>
      <c r="AQ118" s="887"/>
      <c r="AR118" s="887"/>
      <c r="AS118" s="887"/>
      <c r="AT118" s="888"/>
      <c r="AU118" s="919"/>
      <c r="AV118" s="920"/>
      <c r="AW118" s="920"/>
      <c r="AX118" s="920"/>
      <c r="AY118" s="920"/>
      <c r="AZ118" s="825" t="s">
        <v>445</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421</v>
      </c>
      <c r="B119" s="806"/>
      <c r="C119" s="847" t="s">
        <v>422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447</v>
      </c>
      <c r="BP119" s="865"/>
      <c r="BQ119" s="866">
        <v>34203653</v>
      </c>
      <c r="BR119" s="832"/>
      <c r="BS119" s="832"/>
      <c r="BT119" s="832"/>
      <c r="BU119" s="832"/>
      <c r="BV119" s="832">
        <v>33155461</v>
      </c>
      <c r="BW119" s="832"/>
      <c r="BX119" s="832"/>
      <c r="BY119" s="832"/>
      <c r="BZ119" s="832"/>
      <c r="CA119" s="832">
        <v>32428715</v>
      </c>
      <c r="CB119" s="832"/>
      <c r="CC119" s="832"/>
      <c r="CD119" s="832"/>
      <c r="CE119" s="832"/>
      <c r="CF119" s="735"/>
      <c r="CG119" s="736"/>
      <c r="CH119" s="736"/>
      <c r="CI119" s="736"/>
      <c r="CJ119" s="821"/>
      <c r="CK119" s="915"/>
      <c r="CL119" s="810"/>
      <c r="CM119" s="825" t="s">
        <v>448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143216</v>
      </c>
      <c r="DH119" s="751"/>
      <c r="DI119" s="751"/>
      <c r="DJ119" s="751"/>
      <c r="DK119" s="752"/>
      <c r="DL119" s="753">
        <v>121396</v>
      </c>
      <c r="DM119" s="751"/>
      <c r="DN119" s="751"/>
      <c r="DO119" s="751"/>
      <c r="DP119" s="752"/>
      <c r="DQ119" s="753">
        <v>100564</v>
      </c>
      <c r="DR119" s="751"/>
      <c r="DS119" s="751"/>
      <c r="DT119" s="751"/>
      <c r="DU119" s="752"/>
      <c r="DV119" s="835">
        <v>1.3</v>
      </c>
      <c r="DW119" s="836"/>
      <c r="DX119" s="836"/>
      <c r="DY119" s="836"/>
      <c r="DZ119" s="837"/>
    </row>
    <row r="120" spans="1:130" s="224" customFormat="1" ht="26.25" customHeight="1" x14ac:dyDescent="0.15">
      <c r="A120" s="807"/>
      <c r="B120" s="808"/>
      <c r="C120" s="802" t="s">
        <v>425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449</v>
      </c>
      <c r="AV120" s="868"/>
      <c r="AW120" s="868"/>
      <c r="AX120" s="868"/>
      <c r="AY120" s="869"/>
      <c r="AZ120" s="847" t="s">
        <v>450</v>
      </c>
      <c r="BA120" s="795"/>
      <c r="BB120" s="795"/>
      <c r="BC120" s="795"/>
      <c r="BD120" s="795"/>
      <c r="BE120" s="795"/>
      <c r="BF120" s="795"/>
      <c r="BG120" s="795"/>
      <c r="BH120" s="795"/>
      <c r="BI120" s="795"/>
      <c r="BJ120" s="795"/>
      <c r="BK120" s="795"/>
      <c r="BL120" s="795"/>
      <c r="BM120" s="795"/>
      <c r="BN120" s="795"/>
      <c r="BO120" s="795"/>
      <c r="BP120" s="796"/>
      <c r="BQ120" s="848">
        <v>2616698</v>
      </c>
      <c r="BR120" s="829"/>
      <c r="BS120" s="829"/>
      <c r="BT120" s="829"/>
      <c r="BU120" s="829"/>
      <c r="BV120" s="829">
        <v>3323053</v>
      </c>
      <c r="BW120" s="829"/>
      <c r="BX120" s="829"/>
      <c r="BY120" s="829"/>
      <c r="BZ120" s="829"/>
      <c r="CA120" s="829">
        <v>3729493</v>
      </c>
      <c r="CB120" s="829"/>
      <c r="CC120" s="829"/>
      <c r="CD120" s="829"/>
      <c r="CE120" s="829"/>
      <c r="CF120" s="853">
        <v>47.2</v>
      </c>
      <c r="CG120" s="854"/>
      <c r="CH120" s="854"/>
      <c r="CI120" s="854"/>
      <c r="CJ120" s="854"/>
      <c r="CK120" s="855" t="s">
        <v>451</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6157315</v>
      </c>
      <c r="DH120" s="829"/>
      <c r="DI120" s="829"/>
      <c r="DJ120" s="829"/>
      <c r="DK120" s="829"/>
      <c r="DL120" s="829">
        <v>5813474</v>
      </c>
      <c r="DM120" s="829"/>
      <c r="DN120" s="829"/>
      <c r="DO120" s="829"/>
      <c r="DP120" s="829"/>
      <c r="DQ120" s="829">
        <v>5562169</v>
      </c>
      <c r="DR120" s="829"/>
      <c r="DS120" s="829"/>
      <c r="DT120" s="829"/>
      <c r="DU120" s="829"/>
      <c r="DV120" s="830">
        <v>70.400000000000006</v>
      </c>
      <c r="DW120" s="830"/>
      <c r="DX120" s="830"/>
      <c r="DY120" s="830"/>
      <c r="DZ120" s="831"/>
    </row>
    <row r="121" spans="1:130" s="224" customFormat="1" ht="26.25" customHeight="1" x14ac:dyDescent="0.15">
      <c r="A121" s="807"/>
      <c r="B121" s="808"/>
      <c r="C121" s="850" t="s">
        <v>452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453</v>
      </c>
      <c r="BA121" s="739"/>
      <c r="BB121" s="739"/>
      <c r="BC121" s="739"/>
      <c r="BD121" s="739"/>
      <c r="BE121" s="739"/>
      <c r="BF121" s="739"/>
      <c r="BG121" s="739"/>
      <c r="BH121" s="739"/>
      <c r="BI121" s="739"/>
      <c r="BJ121" s="739"/>
      <c r="BK121" s="739"/>
      <c r="BL121" s="739"/>
      <c r="BM121" s="739"/>
      <c r="BN121" s="739"/>
      <c r="BO121" s="739"/>
      <c r="BP121" s="740"/>
      <c r="BQ121" s="803">
        <v>351278</v>
      </c>
      <c r="BR121" s="804"/>
      <c r="BS121" s="804"/>
      <c r="BT121" s="804"/>
      <c r="BU121" s="804"/>
      <c r="BV121" s="804">
        <v>320650</v>
      </c>
      <c r="BW121" s="804"/>
      <c r="BX121" s="804"/>
      <c r="BY121" s="804"/>
      <c r="BZ121" s="804"/>
      <c r="CA121" s="804">
        <v>301775</v>
      </c>
      <c r="CB121" s="804"/>
      <c r="CC121" s="804"/>
      <c r="CD121" s="804"/>
      <c r="CE121" s="804"/>
      <c r="CF121" s="862">
        <v>3.8</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4063883</v>
      </c>
      <c r="DH121" s="804"/>
      <c r="DI121" s="804"/>
      <c r="DJ121" s="804"/>
      <c r="DK121" s="804"/>
      <c r="DL121" s="804">
        <v>3916561</v>
      </c>
      <c r="DM121" s="804"/>
      <c r="DN121" s="804"/>
      <c r="DO121" s="804"/>
      <c r="DP121" s="804"/>
      <c r="DQ121" s="804">
        <v>3763726</v>
      </c>
      <c r="DR121" s="804"/>
      <c r="DS121" s="804"/>
      <c r="DT121" s="804"/>
      <c r="DU121" s="804"/>
      <c r="DV121" s="781">
        <v>47.6</v>
      </c>
      <c r="DW121" s="781"/>
      <c r="DX121" s="781"/>
      <c r="DY121" s="781"/>
      <c r="DZ121" s="782"/>
    </row>
    <row r="122" spans="1:130" s="224" customFormat="1" ht="26.25" customHeight="1" x14ac:dyDescent="0.15">
      <c r="A122" s="807"/>
      <c r="B122" s="808"/>
      <c r="C122" s="802" t="s">
        <v>435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454</v>
      </c>
      <c r="BA122" s="826"/>
      <c r="BB122" s="826"/>
      <c r="BC122" s="826"/>
      <c r="BD122" s="826"/>
      <c r="BE122" s="826"/>
      <c r="BF122" s="826"/>
      <c r="BG122" s="826"/>
      <c r="BH122" s="826"/>
      <c r="BI122" s="826"/>
      <c r="BJ122" s="826"/>
      <c r="BK122" s="826"/>
      <c r="BL122" s="826"/>
      <c r="BM122" s="826"/>
      <c r="BN122" s="826"/>
      <c r="BO122" s="826"/>
      <c r="BP122" s="827"/>
      <c r="BQ122" s="866">
        <v>20762329</v>
      </c>
      <c r="BR122" s="832"/>
      <c r="BS122" s="832"/>
      <c r="BT122" s="832"/>
      <c r="BU122" s="832"/>
      <c r="BV122" s="832">
        <v>19780794</v>
      </c>
      <c r="BW122" s="832"/>
      <c r="BX122" s="832"/>
      <c r="BY122" s="832"/>
      <c r="BZ122" s="832"/>
      <c r="CA122" s="832">
        <v>19650224</v>
      </c>
      <c r="CB122" s="832"/>
      <c r="CC122" s="832"/>
      <c r="CD122" s="832"/>
      <c r="CE122" s="832"/>
      <c r="CF122" s="833">
        <v>248.6</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803">
        <v>162011</v>
      </c>
      <c r="DH122" s="804"/>
      <c r="DI122" s="804"/>
      <c r="DJ122" s="804"/>
      <c r="DK122" s="804"/>
      <c r="DL122" s="804">
        <v>129331</v>
      </c>
      <c r="DM122" s="804"/>
      <c r="DN122" s="804"/>
      <c r="DO122" s="804"/>
      <c r="DP122" s="804"/>
      <c r="DQ122" s="804">
        <v>117828</v>
      </c>
      <c r="DR122" s="804"/>
      <c r="DS122" s="804"/>
      <c r="DT122" s="804"/>
      <c r="DU122" s="804"/>
      <c r="DV122" s="781">
        <v>1.5</v>
      </c>
      <c r="DW122" s="781"/>
      <c r="DX122" s="781"/>
      <c r="DY122" s="781"/>
      <c r="DZ122" s="782"/>
    </row>
    <row r="123" spans="1:130" s="224" customFormat="1" ht="26.25" customHeight="1" x14ac:dyDescent="0.15">
      <c r="A123" s="807"/>
      <c r="B123" s="808"/>
      <c r="C123" s="802" t="s">
        <v>441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6103</v>
      </c>
      <c r="AB123" s="767"/>
      <c r="AC123" s="767"/>
      <c r="AD123" s="767"/>
      <c r="AE123" s="768"/>
      <c r="AF123" s="769">
        <v>3523</v>
      </c>
      <c r="AG123" s="767"/>
      <c r="AH123" s="767"/>
      <c r="AI123" s="767"/>
      <c r="AJ123" s="768"/>
      <c r="AK123" s="769">
        <v>2101</v>
      </c>
      <c r="AL123" s="767"/>
      <c r="AM123" s="767"/>
      <c r="AN123" s="767"/>
      <c r="AO123" s="768"/>
      <c r="AP123" s="811">
        <v>0</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455</v>
      </c>
      <c r="BP123" s="865"/>
      <c r="BQ123" s="819">
        <v>23730305</v>
      </c>
      <c r="BR123" s="820"/>
      <c r="BS123" s="820"/>
      <c r="BT123" s="820"/>
      <c r="BU123" s="820"/>
      <c r="BV123" s="820">
        <v>23424497</v>
      </c>
      <c r="BW123" s="820"/>
      <c r="BX123" s="820"/>
      <c r="BY123" s="820"/>
      <c r="BZ123" s="820"/>
      <c r="CA123" s="820">
        <v>23681492</v>
      </c>
      <c r="CB123" s="820"/>
      <c r="CC123" s="820"/>
      <c r="CD123" s="820"/>
      <c r="CE123" s="820"/>
      <c r="CF123" s="735"/>
      <c r="CG123" s="736"/>
      <c r="CH123" s="736"/>
      <c r="CI123" s="736"/>
      <c r="CJ123" s="821"/>
      <c r="CK123" s="856"/>
      <c r="CL123" s="842"/>
      <c r="CM123" s="842"/>
      <c r="CN123" s="842"/>
      <c r="CO123" s="843"/>
      <c r="CP123" s="822" t="s">
        <v>396</v>
      </c>
      <c r="CQ123" s="823"/>
      <c r="CR123" s="823"/>
      <c r="CS123" s="823"/>
      <c r="CT123" s="823"/>
      <c r="CU123" s="823"/>
      <c r="CV123" s="823"/>
      <c r="CW123" s="823"/>
      <c r="CX123" s="823"/>
      <c r="CY123" s="823"/>
      <c r="CZ123" s="823"/>
      <c r="DA123" s="823"/>
      <c r="DB123" s="823"/>
      <c r="DC123" s="823"/>
      <c r="DD123" s="823"/>
      <c r="DE123" s="823"/>
      <c r="DF123" s="824"/>
      <c r="DG123" s="766">
        <v>78000</v>
      </c>
      <c r="DH123" s="767"/>
      <c r="DI123" s="767"/>
      <c r="DJ123" s="767"/>
      <c r="DK123" s="768"/>
      <c r="DL123" s="769">
        <v>72000</v>
      </c>
      <c r="DM123" s="767"/>
      <c r="DN123" s="767"/>
      <c r="DO123" s="767"/>
      <c r="DP123" s="768"/>
      <c r="DQ123" s="769">
        <v>66000</v>
      </c>
      <c r="DR123" s="767"/>
      <c r="DS123" s="767"/>
      <c r="DT123" s="767"/>
      <c r="DU123" s="768"/>
      <c r="DV123" s="811">
        <v>0.8</v>
      </c>
      <c r="DW123" s="812"/>
      <c r="DX123" s="812"/>
      <c r="DY123" s="812"/>
      <c r="DZ123" s="813"/>
    </row>
    <row r="124" spans="1:130" s="224" customFormat="1" ht="26.25" customHeight="1" thickBot="1" x14ac:dyDescent="0.2">
      <c r="A124" s="807"/>
      <c r="B124" s="808"/>
      <c r="C124" s="802" t="s">
        <v>444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127.8</v>
      </c>
      <c r="BR124" s="818"/>
      <c r="BS124" s="818"/>
      <c r="BT124" s="818"/>
      <c r="BU124" s="818"/>
      <c r="BV124" s="818">
        <v>124</v>
      </c>
      <c r="BW124" s="818"/>
      <c r="BX124" s="818"/>
      <c r="BY124" s="818"/>
      <c r="BZ124" s="818"/>
      <c r="CA124" s="818">
        <v>110.6</v>
      </c>
      <c r="CB124" s="818"/>
      <c r="CC124" s="818"/>
      <c r="CD124" s="818"/>
      <c r="CE124" s="818"/>
      <c r="CF124" s="713"/>
      <c r="CG124" s="714"/>
      <c r="CH124" s="714"/>
      <c r="CI124" s="714"/>
      <c r="CJ124" s="849"/>
      <c r="CK124" s="857"/>
      <c r="CL124" s="857"/>
      <c r="CM124" s="857"/>
      <c r="CN124" s="857"/>
      <c r="CO124" s="858"/>
      <c r="CP124" s="822" t="s">
        <v>457</v>
      </c>
      <c r="CQ124" s="823"/>
      <c r="CR124" s="823"/>
      <c r="CS124" s="823"/>
      <c r="CT124" s="823"/>
      <c r="CU124" s="823"/>
      <c r="CV124" s="823"/>
      <c r="CW124" s="823"/>
      <c r="CX124" s="823"/>
      <c r="CY124" s="823"/>
      <c r="CZ124" s="823"/>
      <c r="DA124" s="823"/>
      <c r="DB124" s="823"/>
      <c r="DC124" s="823"/>
      <c r="DD124" s="823"/>
      <c r="DE124" s="823"/>
      <c r="DF124" s="824"/>
      <c r="DG124" s="750">
        <v>8024</v>
      </c>
      <c r="DH124" s="751"/>
      <c r="DI124" s="751"/>
      <c r="DJ124" s="751"/>
      <c r="DK124" s="752"/>
      <c r="DL124" s="753">
        <v>6648</v>
      </c>
      <c r="DM124" s="751"/>
      <c r="DN124" s="751"/>
      <c r="DO124" s="751"/>
      <c r="DP124" s="752"/>
      <c r="DQ124" s="753">
        <v>4927</v>
      </c>
      <c r="DR124" s="751"/>
      <c r="DS124" s="751"/>
      <c r="DT124" s="751"/>
      <c r="DU124" s="752"/>
      <c r="DV124" s="835">
        <v>0.1</v>
      </c>
      <c r="DW124" s="836"/>
      <c r="DX124" s="836"/>
      <c r="DY124" s="836"/>
      <c r="DZ124" s="837"/>
    </row>
    <row r="125" spans="1:130" s="224" customFormat="1" ht="26.25" customHeight="1" x14ac:dyDescent="0.15">
      <c r="A125" s="807"/>
      <c r="B125" s="808"/>
      <c r="C125" s="802" t="s">
        <v>446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458</v>
      </c>
      <c r="CL125" s="839"/>
      <c r="CM125" s="839"/>
      <c r="CN125" s="839"/>
      <c r="CO125" s="840"/>
      <c r="CP125" s="847" t="s">
        <v>459</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8511</v>
      </c>
      <c r="AB126" s="767"/>
      <c r="AC126" s="767"/>
      <c r="AD126" s="767"/>
      <c r="AE126" s="768"/>
      <c r="AF126" s="769">
        <v>7759</v>
      </c>
      <c r="AG126" s="767"/>
      <c r="AH126" s="767"/>
      <c r="AI126" s="767"/>
      <c r="AJ126" s="768"/>
      <c r="AK126" s="769">
        <v>7168</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460</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462</v>
      </c>
      <c r="AY127" s="799"/>
      <c r="AZ127" s="799"/>
      <c r="BA127" s="799"/>
      <c r="BB127" s="799"/>
      <c r="BC127" s="799"/>
      <c r="BD127" s="799"/>
      <c r="BE127" s="800"/>
      <c r="BF127" s="798" t="s">
        <v>463</v>
      </c>
      <c r="BG127" s="799"/>
      <c r="BH127" s="799"/>
      <c r="BI127" s="799"/>
      <c r="BJ127" s="799"/>
      <c r="BK127" s="799"/>
      <c r="BL127" s="800"/>
      <c r="BM127" s="798" t="s">
        <v>464</v>
      </c>
      <c r="BN127" s="799"/>
      <c r="BO127" s="799"/>
      <c r="BP127" s="799"/>
      <c r="BQ127" s="799"/>
      <c r="BR127" s="799"/>
      <c r="BS127" s="800"/>
      <c r="BT127" s="798" t="s">
        <v>465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466</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468</v>
      </c>
      <c r="X128" s="785"/>
      <c r="Y128" s="785"/>
      <c r="Z128" s="786"/>
      <c r="AA128" s="787">
        <v>78574</v>
      </c>
      <c r="AB128" s="788"/>
      <c r="AC128" s="788"/>
      <c r="AD128" s="788"/>
      <c r="AE128" s="789"/>
      <c r="AF128" s="790">
        <v>110810</v>
      </c>
      <c r="AG128" s="788"/>
      <c r="AH128" s="788"/>
      <c r="AI128" s="788"/>
      <c r="AJ128" s="789"/>
      <c r="AK128" s="790">
        <v>75744</v>
      </c>
      <c r="AL128" s="788"/>
      <c r="AM128" s="788"/>
      <c r="AN128" s="788"/>
      <c r="AO128" s="789"/>
      <c r="AP128" s="791"/>
      <c r="AQ128" s="792"/>
      <c r="AR128" s="792"/>
      <c r="AS128" s="792"/>
      <c r="AT128" s="793"/>
      <c r="AU128" s="226"/>
      <c r="AV128" s="226"/>
      <c r="AW128" s="226"/>
      <c r="AX128" s="794" t="s">
        <v>469</v>
      </c>
      <c r="AY128" s="795"/>
      <c r="AZ128" s="795"/>
      <c r="BA128" s="795"/>
      <c r="BB128" s="795"/>
      <c r="BC128" s="795"/>
      <c r="BD128" s="795"/>
      <c r="BE128" s="796"/>
      <c r="BF128" s="773" t="s">
        <v>122</v>
      </c>
      <c r="BG128" s="774"/>
      <c r="BH128" s="774"/>
      <c r="BI128" s="774"/>
      <c r="BJ128" s="774"/>
      <c r="BK128" s="774"/>
      <c r="BL128" s="797"/>
      <c r="BM128" s="773">
        <v>13.4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470</v>
      </c>
      <c r="CQ128" s="717"/>
      <c r="CR128" s="717"/>
      <c r="CS128" s="717"/>
      <c r="CT128" s="717"/>
      <c r="CU128" s="717"/>
      <c r="CV128" s="717"/>
      <c r="CW128" s="717"/>
      <c r="CX128" s="717"/>
      <c r="CY128" s="717"/>
      <c r="CZ128" s="717"/>
      <c r="DA128" s="717"/>
      <c r="DB128" s="717"/>
      <c r="DC128" s="717"/>
      <c r="DD128" s="717"/>
      <c r="DE128" s="717"/>
      <c r="DF128" s="718"/>
      <c r="DG128" s="777">
        <v>320058</v>
      </c>
      <c r="DH128" s="778"/>
      <c r="DI128" s="778"/>
      <c r="DJ128" s="778"/>
      <c r="DK128" s="778"/>
      <c r="DL128" s="778">
        <v>283639</v>
      </c>
      <c r="DM128" s="778"/>
      <c r="DN128" s="778"/>
      <c r="DO128" s="778"/>
      <c r="DP128" s="778"/>
      <c r="DQ128" s="778">
        <v>247220</v>
      </c>
      <c r="DR128" s="778"/>
      <c r="DS128" s="778"/>
      <c r="DT128" s="778"/>
      <c r="DU128" s="778"/>
      <c r="DV128" s="779">
        <v>3.1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471</v>
      </c>
      <c r="X129" s="764"/>
      <c r="Y129" s="764"/>
      <c r="Z129" s="765"/>
      <c r="AA129" s="766">
        <v>9874162</v>
      </c>
      <c r="AB129" s="767"/>
      <c r="AC129" s="767"/>
      <c r="AD129" s="767"/>
      <c r="AE129" s="768"/>
      <c r="AF129" s="769">
        <v>9541424</v>
      </c>
      <c r="AG129" s="767"/>
      <c r="AH129" s="767"/>
      <c r="AI129" s="767"/>
      <c r="AJ129" s="768"/>
      <c r="AK129" s="769">
        <v>9604378</v>
      </c>
      <c r="AL129" s="767"/>
      <c r="AM129" s="767"/>
      <c r="AN129" s="767"/>
      <c r="AO129" s="768"/>
      <c r="AP129" s="770"/>
      <c r="AQ129" s="771"/>
      <c r="AR129" s="771"/>
      <c r="AS129" s="771"/>
      <c r="AT129" s="772"/>
      <c r="AU129" s="227"/>
      <c r="AV129" s="227"/>
      <c r="AW129" s="227"/>
      <c r="AX129" s="738" t="s">
        <v>472</v>
      </c>
      <c r="AY129" s="739"/>
      <c r="AZ129" s="739"/>
      <c r="BA129" s="739"/>
      <c r="BB129" s="739"/>
      <c r="BC129" s="739"/>
      <c r="BD129" s="739"/>
      <c r="BE129" s="740"/>
      <c r="BF129" s="757" t="s">
        <v>122</v>
      </c>
      <c r="BG129" s="758"/>
      <c r="BH129" s="758"/>
      <c r="BI129" s="758"/>
      <c r="BJ129" s="758"/>
      <c r="BK129" s="758"/>
      <c r="BL129" s="759"/>
      <c r="BM129" s="757">
        <v>18.399999999999999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474</v>
      </c>
      <c r="X130" s="764"/>
      <c r="Y130" s="764"/>
      <c r="Z130" s="765"/>
      <c r="AA130" s="766">
        <v>1679434</v>
      </c>
      <c r="AB130" s="767"/>
      <c r="AC130" s="767"/>
      <c r="AD130" s="767"/>
      <c r="AE130" s="768"/>
      <c r="AF130" s="769">
        <v>1694885</v>
      </c>
      <c r="AG130" s="767"/>
      <c r="AH130" s="767"/>
      <c r="AI130" s="767"/>
      <c r="AJ130" s="768"/>
      <c r="AK130" s="769">
        <v>1699909</v>
      </c>
      <c r="AL130" s="767"/>
      <c r="AM130" s="767"/>
      <c r="AN130" s="767"/>
      <c r="AO130" s="768"/>
      <c r="AP130" s="770"/>
      <c r="AQ130" s="771"/>
      <c r="AR130" s="771"/>
      <c r="AS130" s="771"/>
      <c r="AT130" s="772"/>
      <c r="AU130" s="227"/>
      <c r="AV130" s="227"/>
      <c r="AW130" s="227"/>
      <c r="AX130" s="738" t="s">
        <v>475</v>
      </c>
      <c r="AY130" s="739"/>
      <c r="AZ130" s="739"/>
      <c r="BA130" s="739"/>
      <c r="BB130" s="739"/>
      <c r="BC130" s="739"/>
      <c r="BD130" s="739"/>
      <c r="BE130" s="740"/>
      <c r="BF130" s="741">
        <v>13.1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476</v>
      </c>
      <c r="X131" s="748"/>
      <c r="Y131" s="748"/>
      <c r="Z131" s="749"/>
      <c r="AA131" s="750">
        <v>8194728</v>
      </c>
      <c r="AB131" s="751"/>
      <c r="AC131" s="751"/>
      <c r="AD131" s="751"/>
      <c r="AE131" s="752"/>
      <c r="AF131" s="753">
        <v>7846539</v>
      </c>
      <c r="AG131" s="751"/>
      <c r="AH131" s="751"/>
      <c r="AI131" s="751"/>
      <c r="AJ131" s="752"/>
      <c r="AK131" s="753">
        <v>7904469</v>
      </c>
      <c r="AL131" s="751"/>
      <c r="AM131" s="751"/>
      <c r="AN131" s="751"/>
      <c r="AO131" s="752"/>
      <c r="AP131" s="754"/>
      <c r="AQ131" s="755"/>
      <c r="AR131" s="755"/>
      <c r="AS131" s="755"/>
      <c r="AT131" s="756"/>
      <c r="AU131" s="227"/>
      <c r="AV131" s="227"/>
      <c r="AW131" s="227"/>
      <c r="AX131" s="716" t="s">
        <v>477</v>
      </c>
      <c r="AY131" s="717"/>
      <c r="AZ131" s="717"/>
      <c r="BA131" s="717"/>
      <c r="BB131" s="717"/>
      <c r="BC131" s="717"/>
      <c r="BD131" s="717"/>
      <c r="BE131" s="718"/>
      <c r="BF131" s="719">
        <v>110.6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479</v>
      </c>
      <c r="W132" s="729"/>
      <c r="X132" s="729"/>
      <c r="Y132" s="729"/>
      <c r="Z132" s="730"/>
      <c r="AA132" s="731">
        <v>12.456752679999999</v>
      </c>
      <c r="AB132" s="732"/>
      <c r="AC132" s="732"/>
      <c r="AD132" s="732"/>
      <c r="AE132" s="733"/>
      <c r="AF132" s="734">
        <v>12.888000679999999</v>
      </c>
      <c r="AG132" s="732"/>
      <c r="AH132" s="732"/>
      <c r="AI132" s="732"/>
      <c r="AJ132" s="733"/>
      <c r="AK132" s="734">
        <v>13.96999688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480</v>
      </c>
      <c r="W133" s="708"/>
      <c r="X133" s="708"/>
      <c r="Y133" s="708"/>
      <c r="Z133" s="709"/>
      <c r="AA133" s="710">
        <v>12.5</v>
      </c>
      <c r="AB133" s="711"/>
      <c r="AC133" s="711"/>
      <c r="AD133" s="711"/>
      <c r="AE133" s="712"/>
      <c r="AF133" s="710">
        <v>12.6</v>
      </c>
      <c r="AG133" s="711"/>
      <c r="AH133" s="711"/>
      <c r="AI133" s="711"/>
      <c r="AJ133" s="712"/>
      <c r="AK133" s="710">
        <v>13.1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pBx0AMxrdg4pz9G2rLvmzqB4QasXypV1gEihcI0+3SZdX16hmFdoq8PGF3cnMgNODo/yPrrxcehxMAZ7kkFSA==" saltValue="LE9GbFisNn6Ih5Jqf5XC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Bn8QfU8Wdrgl82YgC+P8oDh5m67LAoPocQounvsmTqKZ1ok9+o3+o35u2mO1qlCp+OsSr7R9DJux0uOggkgjw==" saltValue="lBQjz4N0sBWTIEG5CPLb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election sqref="A1:A1048576"/>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b7Xr6exR9StVQ14bud3OL9FFx9KgCykj03e3CQadvSyuUj03F39eO6nwwAYxS2bIb6qTPSD3N2HRY3aetxfg==" saltValue="hKI0vW1bpKokI6/z22Blo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75" zoomScaleSheetLayoutView="7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483</v>
      </c>
      <c r="AL6" s="260"/>
      <c r="AM6" s="260"/>
      <c r="AN6" s="260"/>
    </row>
    <row r="7" spans="1:46" ht="13.5" customHeight="1" x14ac:dyDescent="0.15">
      <c r="A7" s="259"/>
      <c r="AK7" s="262"/>
      <c r="AL7" s="263"/>
      <c r="AM7" s="263"/>
      <c r="AN7" s="264"/>
      <c r="AO7" s="1105" t="s">
        <v>484</v>
      </c>
      <c r="AP7" s="265"/>
      <c r="AQ7" s="266" t="s">
        <v>485</v>
      </c>
      <c r="AR7" s="267"/>
    </row>
    <row r="8" spans="1:46" x14ac:dyDescent="0.15">
      <c r="A8" s="259"/>
      <c r="AK8" s="268"/>
      <c r="AL8" s="269"/>
      <c r="AM8" s="269"/>
      <c r="AN8" s="270"/>
      <c r="AO8" s="1106"/>
      <c r="AP8" s="271" t="s">
        <v>486</v>
      </c>
      <c r="AQ8" s="272" t="s">
        <v>487</v>
      </c>
      <c r="AR8" s="273" t="s">
        <v>488</v>
      </c>
    </row>
    <row r="9" spans="1:46" x14ac:dyDescent="0.15">
      <c r="A9" s="259"/>
      <c r="AK9" s="1117" t="s">
        <v>489</v>
      </c>
      <c r="AL9" s="1118"/>
      <c r="AM9" s="1118"/>
      <c r="AN9" s="1119"/>
      <c r="AO9" s="274">
        <v>2766133</v>
      </c>
      <c r="AP9" s="274">
        <v>101383</v>
      </c>
      <c r="AQ9" s="275">
        <v>97843</v>
      </c>
      <c r="AR9" s="276">
        <v>3.6</v>
      </c>
    </row>
    <row r="10" spans="1:46" ht="13.5" customHeight="1" x14ac:dyDescent="0.15">
      <c r="A10" s="259"/>
      <c r="AK10" s="1117" t="s">
        <v>490</v>
      </c>
      <c r="AL10" s="1118"/>
      <c r="AM10" s="1118"/>
      <c r="AN10" s="1119"/>
      <c r="AO10" s="277">
        <v>324774</v>
      </c>
      <c r="AP10" s="277">
        <v>11903</v>
      </c>
      <c r="AQ10" s="278">
        <v>9606</v>
      </c>
      <c r="AR10" s="279">
        <v>23.9</v>
      </c>
    </row>
    <row r="11" spans="1:46" ht="13.5" customHeight="1" x14ac:dyDescent="0.15">
      <c r="A11" s="259"/>
      <c r="AK11" s="1117" t="s">
        <v>491</v>
      </c>
      <c r="AL11" s="1118"/>
      <c r="AM11" s="1118"/>
      <c r="AN11" s="1119"/>
      <c r="AO11" s="277">
        <v>1230</v>
      </c>
      <c r="AP11" s="277">
        <v>45</v>
      </c>
      <c r="AQ11" s="278">
        <v>1489</v>
      </c>
      <c r="AR11" s="279">
        <v>-97</v>
      </c>
    </row>
    <row r="12" spans="1:46" ht="13.5" customHeight="1" x14ac:dyDescent="0.15">
      <c r="A12" s="259"/>
      <c r="AK12" s="1117" t="s">
        <v>492</v>
      </c>
      <c r="AL12" s="1118"/>
      <c r="AM12" s="1118"/>
      <c r="AN12" s="1119"/>
      <c r="AO12" s="277" t="s">
        <v>493</v>
      </c>
      <c r="AP12" s="277" t="s">
        <v>493</v>
      </c>
      <c r="AQ12" s="278">
        <v>32</v>
      </c>
      <c r="AR12" s="279" t="s">
        <v>493</v>
      </c>
    </row>
    <row r="13" spans="1:46" ht="13.5" customHeight="1" x14ac:dyDescent="0.15">
      <c r="A13" s="259"/>
      <c r="AK13" s="1117" t="s">
        <v>494</v>
      </c>
      <c r="AL13" s="1118"/>
      <c r="AM13" s="1118"/>
      <c r="AN13" s="1119"/>
      <c r="AO13" s="277">
        <v>97260</v>
      </c>
      <c r="AP13" s="277">
        <v>3565</v>
      </c>
      <c r="AQ13" s="278">
        <v>3914</v>
      </c>
      <c r="AR13" s="279">
        <v>-8.9</v>
      </c>
    </row>
    <row r="14" spans="1:46" ht="13.5" customHeight="1" x14ac:dyDescent="0.15">
      <c r="A14" s="259"/>
      <c r="AK14" s="1117" t="s">
        <v>495</v>
      </c>
      <c r="AL14" s="1118"/>
      <c r="AM14" s="1118"/>
      <c r="AN14" s="1119"/>
      <c r="AO14" s="277">
        <v>110643</v>
      </c>
      <c r="AP14" s="277">
        <v>4055</v>
      </c>
      <c r="AQ14" s="278">
        <v>2436</v>
      </c>
      <c r="AR14" s="279">
        <v>66.5</v>
      </c>
    </row>
    <row r="15" spans="1:46" ht="13.5" customHeight="1" x14ac:dyDescent="0.15">
      <c r="A15" s="259"/>
      <c r="AK15" s="1120" t="s">
        <v>496</v>
      </c>
      <c r="AL15" s="1121"/>
      <c r="AM15" s="1121"/>
      <c r="AN15" s="1122"/>
      <c r="AO15" s="277">
        <v>-226284</v>
      </c>
      <c r="AP15" s="277">
        <v>-8294</v>
      </c>
      <c r="AQ15" s="278">
        <v>-5849</v>
      </c>
      <c r="AR15" s="279">
        <v>41.8</v>
      </c>
    </row>
    <row r="16" spans="1:46" x14ac:dyDescent="0.15">
      <c r="A16" s="259"/>
      <c r="AK16" s="1120" t="s">
        <v>177</v>
      </c>
      <c r="AL16" s="1121"/>
      <c r="AM16" s="1121"/>
      <c r="AN16" s="1122"/>
      <c r="AO16" s="277">
        <v>3073756</v>
      </c>
      <c r="AP16" s="277">
        <v>112658</v>
      </c>
      <c r="AQ16" s="278">
        <v>109470</v>
      </c>
      <c r="AR16" s="279">
        <v>2.9</v>
      </c>
    </row>
    <row r="17" spans="1:46" x14ac:dyDescent="0.15">
      <c r="A17" s="259"/>
    </row>
    <row r="18" spans="1:46" x14ac:dyDescent="0.15">
      <c r="A18" s="259"/>
      <c r="AQ18" s="280"/>
      <c r="AR18" s="280"/>
    </row>
    <row r="19" spans="1:46" x14ac:dyDescent="0.15">
      <c r="A19" s="259"/>
      <c r="AK19" s="255" t="s">
        <v>497</v>
      </c>
    </row>
    <row r="20" spans="1:46" x14ac:dyDescent="0.15">
      <c r="A20" s="259"/>
      <c r="AK20" s="281"/>
      <c r="AL20" s="282"/>
      <c r="AM20" s="282"/>
      <c r="AN20" s="283"/>
      <c r="AO20" s="284" t="s">
        <v>498</v>
      </c>
      <c r="AP20" s="285" t="s">
        <v>499</v>
      </c>
      <c r="AQ20" s="286" t="s">
        <v>500</v>
      </c>
      <c r="AR20" s="287"/>
    </row>
    <row r="21" spans="1:46" s="260" customFormat="1" x14ac:dyDescent="0.15">
      <c r="A21" s="288"/>
      <c r="AK21" s="1123" t="s">
        <v>501</v>
      </c>
      <c r="AL21" s="1124"/>
      <c r="AM21" s="1124"/>
      <c r="AN21" s="1125"/>
      <c r="AO21" s="289">
        <v>11.25</v>
      </c>
      <c r="AP21" s="290">
        <v>10.17</v>
      </c>
      <c r="AQ21" s="291">
        <v>1.08</v>
      </c>
      <c r="AS21" s="292"/>
      <c r="AT21" s="288"/>
    </row>
    <row r="22" spans="1:46" s="260" customFormat="1" x14ac:dyDescent="0.15">
      <c r="A22" s="288"/>
      <c r="AK22" s="1123" t="s">
        <v>502</v>
      </c>
      <c r="AL22" s="1124"/>
      <c r="AM22" s="1124"/>
      <c r="AN22" s="1125"/>
      <c r="AO22" s="293">
        <v>92.8</v>
      </c>
      <c r="AP22" s="294">
        <v>97.1</v>
      </c>
      <c r="AQ22" s="295">
        <v>-4.3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505</v>
      </c>
      <c r="AL29" s="260"/>
      <c r="AM29" s="260"/>
      <c r="AN29" s="260"/>
      <c r="AS29" s="302"/>
    </row>
    <row r="30" spans="1:46" ht="13.5" customHeight="1" x14ac:dyDescent="0.15">
      <c r="A30" s="259"/>
      <c r="AK30" s="262"/>
      <c r="AL30" s="263"/>
      <c r="AM30" s="263"/>
      <c r="AN30" s="264"/>
      <c r="AO30" s="1105" t="s">
        <v>484</v>
      </c>
      <c r="AP30" s="265"/>
      <c r="AQ30" s="266" t="s">
        <v>485</v>
      </c>
      <c r="AR30" s="267"/>
    </row>
    <row r="31" spans="1:46" x14ac:dyDescent="0.15">
      <c r="A31" s="259"/>
      <c r="AK31" s="268"/>
      <c r="AL31" s="269"/>
      <c r="AM31" s="269"/>
      <c r="AN31" s="270"/>
      <c r="AO31" s="1106"/>
      <c r="AP31" s="271" t="s">
        <v>486</v>
      </c>
      <c r="AQ31" s="272" t="s">
        <v>487</v>
      </c>
      <c r="AR31" s="273" t="s">
        <v>488</v>
      </c>
    </row>
    <row r="32" spans="1:46" ht="27" customHeight="1" x14ac:dyDescent="0.15">
      <c r="A32" s="259"/>
      <c r="AK32" s="1107" t="s">
        <v>506</v>
      </c>
      <c r="AL32" s="1108"/>
      <c r="AM32" s="1108"/>
      <c r="AN32" s="1109"/>
      <c r="AO32" s="303">
        <v>2051398</v>
      </c>
      <c r="AP32" s="303">
        <v>75187</v>
      </c>
      <c r="AQ32" s="304">
        <v>69401</v>
      </c>
      <c r="AR32" s="305">
        <v>8.3000000000000007</v>
      </c>
    </row>
    <row r="33" spans="1:46" ht="13.5" customHeight="1" x14ac:dyDescent="0.15">
      <c r="A33" s="259"/>
      <c r="AK33" s="1107" t="s">
        <v>507</v>
      </c>
      <c r="AL33" s="1108"/>
      <c r="AM33" s="1108"/>
      <c r="AN33" s="1109"/>
      <c r="AO33" s="303" t="s">
        <v>493</v>
      </c>
      <c r="AP33" s="303" t="s">
        <v>493</v>
      </c>
      <c r="AQ33" s="304" t="s">
        <v>493</v>
      </c>
      <c r="AR33" s="305" t="s">
        <v>493</v>
      </c>
    </row>
    <row r="34" spans="1:46" ht="27" customHeight="1" x14ac:dyDescent="0.15">
      <c r="A34" s="259"/>
      <c r="AK34" s="1107" t="s">
        <v>508</v>
      </c>
      <c r="AL34" s="1108"/>
      <c r="AM34" s="1108"/>
      <c r="AN34" s="1109"/>
      <c r="AO34" s="303" t="s">
        <v>493</v>
      </c>
      <c r="AP34" s="303" t="s">
        <v>493</v>
      </c>
      <c r="AQ34" s="304">
        <v>9</v>
      </c>
      <c r="AR34" s="305" t="s">
        <v>493</v>
      </c>
    </row>
    <row r="35" spans="1:46" ht="27" customHeight="1" x14ac:dyDescent="0.15">
      <c r="A35" s="259"/>
      <c r="AK35" s="1107" t="s">
        <v>509</v>
      </c>
      <c r="AL35" s="1108"/>
      <c r="AM35" s="1108"/>
      <c r="AN35" s="1109"/>
      <c r="AO35" s="303">
        <v>725486</v>
      </c>
      <c r="AP35" s="303">
        <v>26590</v>
      </c>
      <c r="AQ35" s="304">
        <v>18088</v>
      </c>
      <c r="AR35" s="305">
        <v>47</v>
      </c>
    </row>
    <row r="36" spans="1:46" ht="27" customHeight="1" x14ac:dyDescent="0.15">
      <c r="A36" s="259"/>
      <c r="AK36" s="1107" t="s">
        <v>510</v>
      </c>
      <c r="AL36" s="1108"/>
      <c r="AM36" s="1108"/>
      <c r="AN36" s="1109"/>
      <c r="AO36" s="303">
        <v>93491</v>
      </c>
      <c r="AP36" s="303">
        <v>3427</v>
      </c>
      <c r="AQ36" s="304">
        <v>3145</v>
      </c>
      <c r="AR36" s="305">
        <v>9</v>
      </c>
    </row>
    <row r="37" spans="1:46" ht="13.5" customHeight="1" x14ac:dyDescent="0.15">
      <c r="A37" s="259"/>
      <c r="AK37" s="1107" t="s">
        <v>511</v>
      </c>
      <c r="AL37" s="1108"/>
      <c r="AM37" s="1108"/>
      <c r="AN37" s="1109"/>
      <c r="AO37" s="303">
        <v>9269</v>
      </c>
      <c r="AP37" s="303">
        <v>340</v>
      </c>
      <c r="AQ37" s="304">
        <v>424</v>
      </c>
      <c r="AR37" s="305">
        <v>-19.8</v>
      </c>
    </row>
    <row r="38" spans="1:46" ht="27" customHeight="1" x14ac:dyDescent="0.15">
      <c r="A38" s="259"/>
      <c r="AK38" s="1110" t="s">
        <v>512</v>
      </c>
      <c r="AL38" s="1111"/>
      <c r="AM38" s="1111"/>
      <c r="AN38" s="1112"/>
      <c r="AO38" s="306">
        <v>263</v>
      </c>
      <c r="AP38" s="306">
        <v>10</v>
      </c>
      <c r="AQ38" s="307">
        <v>3</v>
      </c>
      <c r="AR38" s="295">
        <v>233.3</v>
      </c>
      <c r="AS38" s="302"/>
    </row>
    <row r="39" spans="1:46" x14ac:dyDescent="0.15">
      <c r="A39" s="259"/>
      <c r="AK39" s="1110" t="s">
        <v>513</v>
      </c>
      <c r="AL39" s="1111"/>
      <c r="AM39" s="1111"/>
      <c r="AN39" s="1112"/>
      <c r="AO39" s="303">
        <v>-75744</v>
      </c>
      <c r="AP39" s="303">
        <v>-2776</v>
      </c>
      <c r="AQ39" s="304">
        <v>-2976</v>
      </c>
      <c r="AR39" s="305">
        <v>-6.7</v>
      </c>
      <c r="AS39" s="302"/>
    </row>
    <row r="40" spans="1:46" ht="27" customHeight="1" x14ac:dyDescent="0.15">
      <c r="A40" s="259"/>
      <c r="AK40" s="1107" t="s">
        <v>514</v>
      </c>
      <c r="AL40" s="1108"/>
      <c r="AM40" s="1108"/>
      <c r="AN40" s="1109"/>
      <c r="AO40" s="303">
        <v>-1699909</v>
      </c>
      <c r="AP40" s="303">
        <v>-62304</v>
      </c>
      <c r="AQ40" s="304">
        <v>-62148</v>
      </c>
      <c r="AR40" s="305">
        <v>0.3</v>
      </c>
      <c r="AS40" s="302"/>
    </row>
    <row r="41" spans="1:46" x14ac:dyDescent="0.15">
      <c r="A41" s="259"/>
      <c r="AK41" s="1113" t="s">
        <v>287</v>
      </c>
      <c r="AL41" s="1114"/>
      <c r="AM41" s="1114"/>
      <c r="AN41" s="1115"/>
      <c r="AO41" s="303">
        <v>1104254</v>
      </c>
      <c r="AP41" s="303">
        <v>40473</v>
      </c>
      <c r="AQ41" s="304">
        <v>25946</v>
      </c>
      <c r="AR41" s="305">
        <v>56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515</v>
      </c>
    </row>
    <row r="48" spans="1:46" x14ac:dyDescent="0.15">
      <c r="A48" s="259"/>
      <c r="AK48" s="313" t="s">
        <v>516</v>
      </c>
      <c r="AL48" s="313"/>
      <c r="AM48" s="313"/>
      <c r="AN48" s="313"/>
      <c r="AO48" s="313"/>
      <c r="AP48" s="313"/>
      <c r="AQ48" s="314"/>
      <c r="AR48" s="313"/>
    </row>
    <row r="49" spans="1:44" ht="13.5" customHeight="1" x14ac:dyDescent="0.15">
      <c r="A49" s="259"/>
      <c r="AK49" s="315"/>
      <c r="AL49" s="316"/>
      <c r="AM49" s="1100" t="s">
        <v>484</v>
      </c>
      <c r="AN49" s="1102" t="s">
        <v>517</v>
      </c>
      <c r="AO49" s="1103"/>
      <c r="AP49" s="1103"/>
      <c r="AQ49" s="1103"/>
      <c r="AR49" s="1104"/>
    </row>
    <row r="50" spans="1:44" x14ac:dyDescent="0.15">
      <c r="A50" s="259"/>
      <c r="AK50" s="317"/>
      <c r="AL50" s="318"/>
      <c r="AM50" s="1101"/>
      <c r="AN50" s="319" t="s">
        <v>518</v>
      </c>
      <c r="AO50" s="320" t="s">
        <v>519</v>
      </c>
      <c r="AP50" s="321" t="s">
        <v>520</v>
      </c>
      <c r="AQ50" s="322" t="s">
        <v>521</v>
      </c>
      <c r="AR50" s="323" t="s">
        <v>522</v>
      </c>
    </row>
    <row r="51" spans="1:44" x14ac:dyDescent="0.15">
      <c r="A51" s="259"/>
      <c r="AK51" s="315" t="s">
        <v>523</v>
      </c>
      <c r="AL51" s="316"/>
      <c r="AM51" s="324">
        <v>1911664</v>
      </c>
      <c r="AN51" s="325">
        <v>66054</v>
      </c>
      <c r="AO51" s="326">
        <v>-28.3</v>
      </c>
      <c r="AP51" s="327">
        <v>132981</v>
      </c>
      <c r="AQ51" s="328">
        <v>58.7</v>
      </c>
      <c r="AR51" s="329">
        <v>-87</v>
      </c>
    </row>
    <row r="52" spans="1:44" x14ac:dyDescent="0.15">
      <c r="A52" s="259"/>
      <c r="AK52" s="330"/>
      <c r="AL52" s="331" t="s">
        <v>524</v>
      </c>
      <c r="AM52" s="332">
        <v>955009</v>
      </c>
      <c r="AN52" s="333">
        <v>32998</v>
      </c>
      <c r="AO52" s="334">
        <v>-60.9</v>
      </c>
      <c r="AP52" s="335">
        <v>56973</v>
      </c>
      <c r="AQ52" s="336">
        <v>9.1999999999999993</v>
      </c>
      <c r="AR52" s="337">
        <v>-70.099999999999994</v>
      </c>
    </row>
    <row r="53" spans="1:44" x14ac:dyDescent="0.15">
      <c r="A53" s="259"/>
      <c r="AK53" s="315" t="s">
        <v>525</v>
      </c>
      <c r="AL53" s="316"/>
      <c r="AM53" s="324">
        <v>2275929</v>
      </c>
      <c r="AN53" s="325">
        <v>79871</v>
      </c>
      <c r="AO53" s="326">
        <v>20.9</v>
      </c>
      <c r="AP53" s="327">
        <v>128523</v>
      </c>
      <c r="AQ53" s="328">
        <v>-3.4</v>
      </c>
      <c r="AR53" s="329">
        <v>24.3</v>
      </c>
    </row>
    <row r="54" spans="1:44" x14ac:dyDescent="0.15">
      <c r="A54" s="259"/>
      <c r="AK54" s="330"/>
      <c r="AL54" s="331" t="s">
        <v>524</v>
      </c>
      <c r="AM54" s="332">
        <v>1226604</v>
      </c>
      <c r="AN54" s="333">
        <v>43046</v>
      </c>
      <c r="AO54" s="334">
        <v>30.5</v>
      </c>
      <c r="AP54" s="335">
        <v>56792</v>
      </c>
      <c r="AQ54" s="336">
        <v>-0.3</v>
      </c>
      <c r="AR54" s="337">
        <v>30.8</v>
      </c>
    </row>
    <row r="55" spans="1:44" x14ac:dyDescent="0.15">
      <c r="A55" s="259"/>
      <c r="AK55" s="315" t="s">
        <v>526</v>
      </c>
      <c r="AL55" s="316"/>
      <c r="AM55" s="324">
        <v>2006863</v>
      </c>
      <c r="AN55" s="325">
        <v>71564</v>
      </c>
      <c r="AO55" s="326">
        <v>-10.4</v>
      </c>
      <c r="AP55" s="327">
        <v>92919</v>
      </c>
      <c r="AQ55" s="328">
        <v>-27.7</v>
      </c>
      <c r="AR55" s="329">
        <v>17.3</v>
      </c>
    </row>
    <row r="56" spans="1:44" x14ac:dyDescent="0.15">
      <c r="A56" s="259"/>
      <c r="AK56" s="330"/>
      <c r="AL56" s="331" t="s">
        <v>524</v>
      </c>
      <c r="AM56" s="332">
        <v>1633094</v>
      </c>
      <c r="AN56" s="333">
        <v>58235</v>
      </c>
      <c r="AO56" s="334">
        <v>35.299999999999997</v>
      </c>
      <c r="AP56" s="335">
        <v>54128</v>
      </c>
      <c r="AQ56" s="336">
        <v>-4.7</v>
      </c>
      <c r="AR56" s="337">
        <v>40</v>
      </c>
    </row>
    <row r="57" spans="1:44" x14ac:dyDescent="0.15">
      <c r="A57" s="259"/>
      <c r="AK57" s="315" t="s">
        <v>527</v>
      </c>
      <c r="AL57" s="316"/>
      <c r="AM57" s="324">
        <v>2033259</v>
      </c>
      <c r="AN57" s="325">
        <v>73355</v>
      </c>
      <c r="AO57" s="326">
        <v>2.5</v>
      </c>
      <c r="AP57" s="327">
        <v>103663</v>
      </c>
      <c r="AQ57" s="328">
        <v>11.6</v>
      </c>
      <c r="AR57" s="329">
        <v>-9.1</v>
      </c>
    </row>
    <row r="58" spans="1:44" x14ac:dyDescent="0.15">
      <c r="A58" s="259"/>
      <c r="AK58" s="330"/>
      <c r="AL58" s="331" t="s">
        <v>524</v>
      </c>
      <c r="AM58" s="332">
        <v>1565453</v>
      </c>
      <c r="AN58" s="333">
        <v>56478</v>
      </c>
      <c r="AO58" s="334">
        <v>-3</v>
      </c>
      <c r="AP58" s="335">
        <v>64346</v>
      </c>
      <c r="AQ58" s="336">
        <v>18.899999999999999</v>
      </c>
      <c r="AR58" s="337">
        <v>-21.9</v>
      </c>
    </row>
    <row r="59" spans="1:44" x14ac:dyDescent="0.15">
      <c r="A59" s="259"/>
      <c r="AK59" s="315" t="s">
        <v>528</v>
      </c>
      <c r="AL59" s="316"/>
      <c r="AM59" s="324">
        <v>2481416</v>
      </c>
      <c r="AN59" s="325">
        <v>90948</v>
      </c>
      <c r="AO59" s="326">
        <v>24</v>
      </c>
      <c r="AP59" s="327">
        <v>92012</v>
      </c>
      <c r="AQ59" s="328">
        <v>-11.2</v>
      </c>
      <c r="AR59" s="329">
        <v>35.200000000000003</v>
      </c>
    </row>
    <row r="60" spans="1:44" x14ac:dyDescent="0.15">
      <c r="A60" s="259"/>
      <c r="AK60" s="330"/>
      <c r="AL60" s="331" t="s">
        <v>524</v>
      </c>
      <c r="AM60" s="332">
        <v>1847324</v>
      </c>
      <c r="AN60" s="333">
        <v>67707</v>
      </c>
      <c r="AO60" s="334">
        <v>19.899999999999999</v>
      </c>
      <c r="AP60" s="335">
        <v>61382</v>
      </c>
      <c r="AQ60" s="336">
        <v>-4.5999999999999996</v>
      </c>
      <c r="AR60" s="337">
        <v>24.5</v>
      </c>
    </row>
    <row r="61" spans="1:44" x14ac:dyDescent="0.15">
      <c r="A61" s="259"/>
      <c r="AK61" s="315" t="s">
        <v>529</v>
      </c>
      <c r="AL61" s="338"/>
      <c r="AM61" s="324">
        <v>2141826</v>
      </c>
      <c r="AN61" s="325">
        <v>76358</v>
      </c>
      <c r="AO61" s="326">
        <v>1.7</v>
      </c>
      <c r="AP61" s="327">
        <v>110020</v>
      </c>
      <c r="AQ61" s="339">
        <v>5.6</v>
      </c>
      <c r="AR61" s="329">
        <v>-3.9</v>
      </c>
    </row>
    <row r="62" spans="1:44" x14ac:dyDescent="0.15">
      <c r="A62" s="259"/>
      <c r="AK62" s="330"/>
      <c r="AL62" s="331" t="s">
        <v>524</v>
      </c>
      <c r="AM62" s="332">
        <v>1445497</v>
      </c>
      <c r="AN62" s="333">
        <v>51693</v>
      </c>
      <c r="AO62" s="334">
        <v>4.4000000000000004</v>
      </c>
      <c r="AP62" s="335">
        <v>58724</v>
      </c>
      <c r="AQ62" s="336">
        <v>3.7</v>
      </c>
      <c r="AR62" s="337">
        <v>0.7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bejyd5efxmQHoDCt0eCcmnrAeQt00BZOOJihSrwFTh9Y2iYbNRLDFqULigNVtsHBQp+UyGZA8rQ4QcEWYonVfA==" saltValue="sWIWFquawIedNRXjaW/S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election sqref="A1:A4"/>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481</v>
      </c>
    </row>
    <row r="121" spans="125:125" ht="13.5" hidden="1" customHeight="1" x14ac:dyDescent="0.15">
      <c r="DU121" s="253"/>
    </row>
  </sheetData>
  <sheetProtection algorithmName="SHA-512" hashValue="mRNaQy/BOJ+mg49Uu9/yzvQ2K9HCQ1c1KhqUKnz1ifO1M4u/5Nd5vuVjCpIPkQksI0x57C/z+tB5fgycmip8tQ==" saltValue="km/1O53295pASp45miCu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481</v>
      </c>
    </row>
  </sheetData>
  <sheetProtection algorithmName="SHA-512" hashValue="yBfwgESk6ltIjaDwitwXX0D+7h02zqjghFwiHojkyr7DW9GXDuDx3kmrGymIVczGJDUmrAKQGasu0elxw5j95Q==" saltValue="tMxktPp1npEXogmu5zXw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election activeCell="A45" sqref="A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26" t="s">
        <v>3</v>
      </c>
      <c r="D47" s="1126"/>
      <c r="E47" s="1127"/>
      <c r="F47" s="11">
        <v>4.5</v>
      </c>
      <c r="G47" s="12">
        <v>4.37</v>
      </c>
      <c r="H47" s="12">
        <v>9.9</v>
      </c>
      <c r="I47" s="12">
        <v>13.71</v>
      </c>
      <c r="J47" s="13">
        <v>17.57</v>
      </c>
    </row>
    <row r="48" spans="2:10" ht="57.75" customHeight="1" x14ac:dyDescent="0.15">
      <c r="B48" s="14"/>
      <c r="C48" s="1128" t="s">
        <v>4</v>
      </c>
      <c r="D48" s="1128"/>
      <c r="E48" s="1129"/>
      <c r="F48" s="15">
        <v>6.33</v>
      </c>
      <c r="G48" s="16">
        <v>10.46</v>
      </c>
      <c r="H48" s="16">
        <v>15.54</v>
      </c>
      <c r="I48" s="16">
        <v>11.56</v>
      </c>
      <c r="J48" s="17">
        <v>9.4499999999999993</v>
      </c>
    </row>
    <row r="49" spans="2:10" ht="57.75" customHeight="1" thickBot="1" x14ac:dyDescent="0.2">
      <c r="B49" s="18"/>
      <c r="C49" s="1130" t="s">
        <v>5</v>
      </c>
      <c r="D49" s="1130"/>
      <c r="E49" s="1131"/>
      <c r="F49" s="19" t="s">
        <v>536</v>
      </c>
      <c r="G49" s="20">
        <v>4.3099999999999996</v>
      </c>
      <c r="H49" s="20">
        <v>11.28</v>
      </c>
      <c r="I49" s="20" t="s">
        <v>537</v>
      </c>
      <c r="J49" s="21">
        <v>1.91</v>
      </c>
    </row>
    <row r="50" spans="2:10" x14ac:dyDescent="0.15"/>
  </sheetData>
  <sheetProtection algorithmName="SHA-512" hashValue="sTgnsM33onVYhgeo39EubH9ECXzmepwdPQUUsWu6bx6AOwrMgKduk8HdOulLxLMB/rHiQ+Km509PoKo/AoksVw==" saltValue="cGxp2hK+pAnY0h0inniV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36" t="s">
        <v>538</v>
      </c>
      <c r="D34" s="1136"/>
      <c r="E34" s="1137"/>
      <c r="F34" s="32">
        <v>6.13</v>
      </c>
      <c r="G34" s="33">
        <v>10.32</v>
      </c>
      <c r="H34" s="33">
        <v>15.5</v>
      </c>
      <c r="I34" s="33">
        <v>11.5</v>
      </c>
      <c r="J34" s="34">
        <v>9.3000000000000007</v>
      </c>
      <c r="K34" s="22"/>
      <c r="L34" s="22"/>
      <c r="M34" s="22"/>
      <c r="N34" s="22"/>
      <c r="O34" s="22"/>
      <c r="P34" s="22"/>
    </row>
    <row r="35" spans="1:16" ht="39" customHeight="1" x14ac:dyDescent="0.15">
      <c r="A35" s="22"/>
      <c r="B35" s="35"/>
      <c r="C35" s="1132" t="s">
        <v>539</v>
      </c>
      <c r="D35" s="1132"/>
      <c r="E35" s="1133"/>
      <c r="F35" s="36">
        <v>5.67</v>
      </c>
      <c r="G35" s="37">
        <v>6.36</v>
      </c>
      <c r="H35" s="37">
        <v>6.41</v>
      </c>
      <c r="I35" s="37">
        <v>6.54</v>
      </c>
      <c r="J35" s="38">
        <v>7.14</v>
      </c>
      <c r="K35" s="22"/>
      <c r="L35" s="22"/>
      <c r="M35" s="22"/>
      <c r="N35" s="22"/>
      <c r="O35" s="22"/>
      <c r="P35" s="22"/>
    </row>
    <row r="36" spans="1:16" ht="39" customHeight="1" x14ac:dyDescent="0.15">
      <c r="A36" s="22"/>
      <c r="B36" s="35"/>
      <c r="C36" s="1132" t="s">
        <v>540</v>
      </c>
      <c r="D36" s="1132"/>
      <c r="E36" s="1133"/>
      <c r="F36" s="36">
        <v>3.53</v>
      </c>
      <c r="G36" s="37">
        <v>3.4</v>
      </c>
      <c r="H36" s="37">
        <v>3.07</v>
      </c>
      <c r="I36" s="37">
        <v>3</v>
      </c>
      <c r="J36" s="38">
        <v>2.93</v>
      </c>
      <c r="K36" s="22"/>
      <c r="L36" s="22"/>
      <c r="M36" s="22"/>
      <c r="N36" s="22"/>
      <c r="O36" s="22"/>
      <c r="P36" s="22"/>
    </row>
    <row r="37" spans="1:16" ht="39" customHeight="1" x14ac:dyDescent="0.15">
      <c r="A37" s="22"/>
      <c r="B37" s="35"/>
      <c r="C37" s="1132" t="s">
        <v>541</v>
      </c>
      <c r="D37" s="1132"/>
      <c r="E37" s="1133"/>
      <c r="F37" s="36">
        <v>1.24</v>
      </c>
      <c r="G37" s="37">
        <v>1.76</v>
      </c>
      <c r="H37" s="37">
        <v>2.0099999999999998</v>
      </c>
      <c r="I37" s="37">
        <v>3.5</v>
      </c>
      <c r="J37" s="38">
        <v>2.89</v>
      </c>
      <c r="K37" s="22"/>
      <c r="L37" s="22"/>
      <c r="M37" s="22"/>
      <c r="N37" s="22"/>
      <c r="O37" s="22"/>
      <c r="P37" s="22"/>
    </row>
    <row r="38" spans="1:16" ht="39" customHeight="1" x14ac:dyDescent="0.15">
      <c r="A38" s="22"/>
      <c r="B38" s="35"/>
      <c r="C38" s="1132" t="s">
        <v>542</v>
      </c>
      <c r="D38" s="1132"/>
      <c r="E38" s="1133"/>
      <c r="F38" s="36">
        <v>0.91</v>
      </c>
      <c r="G38" s="37">
        <v>1.37</v>
      </c>
      <c r="H38" s="37">
        <v>0.81</v>
      </c>
      <c r="I38" s="37">
        <v>1.29</v>
      </c>
      <c r="J38" s="38">
        <v>1.97</v>
      </c>
      <c r="K38" s="22"/>
      <c r="L38" s="22"/>
      <c r="M38" s="22"/>
      <c r="N38" s="22"/>
      <c r="O38" s="22"/>
      <c r="P38" s="22"/>
    </row>
    <row r="39" spans="1:16" ht="39" customHeight="1" x14ac:dyDescent="0.15">
      <c r="A39" s="22"/>
      <c r="B39" s="35"/>
      <c r="C39" s="1132" t="s">
        <v>543</v>
      </c>
      <c r="D39" s="1132"/>
      <c r="E39" s="1133"/>
      <c r="F39" s="36" t="s">
        <v>493</v>
      </c>
      <c r="G39" s="37">
        <v>0.63</v>
      </c>
      <c r="H39" s="37">
        <v>0.73</v>
      </c>
      <c r="I39" s="37">
        <v>1.07</v>
      </c>
      <c r="J39" s="38">
        <v>1.4</v>
      </c>
      <c r="K39" s="22"/>
      <c r="L39" s="22"/>
      <c r="M39" s="22"/>
      <c r="N39" s="22"/>
      <c r="O39" s="22"/>
      <c r="P39" s="22"/>
    </row>
    <row r="40" spans="1:16" ht="39" customHeight="1" x14ac:dyDescent="0.15">
      <c r="A40" s="22"/>
      <c r="B40" s="35"/>
      <c r="C40" s="1132" t="s">
        <v>544</v>
      </c>
      <c r="D40" s="1132"/>
      <c r="E40" s="1133"/>
      <c r="F40" s="36" t="s">
        <v>493</v>
      </c>
      <c r="G40" s="37">
        <v>0.92</v>
      </c>
      <c r="H40" s="37">
        <v>0.87</v>
      </c>
      <c r="I40" s="37">
        <v>0.97</v>
      </c>
      <c r="J40" s="38">
        <v>0.88</v>
      </c>
      <c r="K40" s="22"/>
      <c r="L40" s="22"/>
      <c r="M40" s="22"/>
      <c r="N40" s="22"/>
      <c r="O40" s="22"/>
      <c r="P40" s="22"/>
    </row>
    <row r="41" spans="1:16" ht="39" customHeight="1" x14ac:dyDescent="0.15">
      <c r="A41" s="22"/>
      <c r="B41" s="35"/>
      <c r="C41" s="1132" t="s">
        <v>545</v>
      </c>
      <c r="D41" s="1132"/>
      <c r="E41" s="1133"/>
      <c r="F41" s="36">
        <v>0.04</v>
      </c>
      <c r="G41" s="37">
        <v>0.08</v>
      </c>
      <c r="H41" s="37">
        <v>0.09</v>
      </c>
      <c r="I41" s="37">
        <v>0.12</v>
      </c>
      <c r="J41" s="38">
        <v>0.13</v>
      </c>
      <c r="K41" s="22"/>
      <c r="L41" s="22"/>
      <c r="M41" s="22"/>
      <c r="N41" s="22"/>
      <c r="O41" s="22"/>
      <c r="P41" s="22"/>
    </row>
    <row r="42" spans="1:16" ht="39" customHeight="1" x14ac:dyDescent="0.15">
      <c r="A42" s="22"/>
      <c r="B42" s="39"/>
      <c r="C42" s="1132" t="s">
        <v>546</v>
      </c>
      <c r="D42" s="1132"/>
      <c r="E42" s="1133"/>
      <c r="F42" s="36" t="s">
        <v>493</v>
      </c>
      <c r="G42" s="37" t="s">
        <v>493</v>
      </c>
      <c r="H42" s="37" t="s">
        <v>493</v>
      </c>
      <c r="I42" s="37" t="s">
        <v>493</v>
      </c>
      <c r="J42" s="38" t="s">
        <v>493</v>
      </c>
      <c r="K42" s="22"/>
      <c r="L42" s="22"/>
      <c r="M42" s="22"/>
      <c r="N42" s="22"/>
      <c r="O42" s="22"/>
      <c r="P42" s="22"/>
    </row>
    <row r="43" spans="1:16" ht="39" customHeight="1" thickBot="1" x14ac:dyDescent="0.2">
      <c r="A43" s="22"/>
      <c r="B43" s="40"/>
      <c r="C43" s="1134" t="s">
        <v>547</v>
      </c>
      <c r="D43" s="1134"/>
      <c r="E43" s="1135"/>
      <c r="F43" s="41">
        <v>0.71</v>
      </c>
      <c r="G43" s="42">
        <v>0.14000000000000001</v>
      </c>
      <c r="H43" s="42">
        <v>0.06</v>
      </c>
      <c r="I43" s="42">
        <v>0.06</v>
      </c>
      <c r="J43" s="43">
        <v>0.22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62lxU2wIcN52IFIyMxi7HmwZCIu+zdNaCHHokaIPJuLcW11Owh/92JC3HrYlLemJeAzVJ53mYYORA0yfVx9w==" saltValue="B/DYhDOI/CTIukYs2WCr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531</v>
      </c>
      <c r="L44" s="54" t="s">
        <v>532</v>
      </c>
      <c r="M44" s="54" t="s">
        <v>533</v>
      </c>
      <c r="N44" s="54" t="s">
        <v>534</v>
      </c>
      <c r="O44" s="55" t="s">
        <v>535</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1891</v>
      </c>
      <c r="L45" s="58">
        <v>1913</v>
      </c>
      <c r="M45" s="58">
        <v>1993</v>
      </c>
      <c r="N45" s="58">
        <v>2012</v>
      </c>
      <c r="O45" s="59">
        <v>2051</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493</v>
      </c>
      <c r="L46" s="62" t="s">
        <v>493</v>
      </c>
      <c r="M46" s="62" t="s">
        <v>493</v>
      </c>
      <c r="N46" s="62" t="s">
        <v>493</v>
      </c>
      <c r="O46" s="63" t="s">
        <v>493</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493</v>
      </c>
      <c r="L47" s="62" t="s">
        <v>493</v>
      </c>
      <c r="M47" s="62" t="s">
        <v>493</v>
      </c>
      <c r="N47" s="62" t="s">
        <v>493</v>
      </c>
      <c r="O47" s="63" t="s">
        <v>493</v>
      </c>
      <c r="P47" s="46"/>
      <c r="Q47" s="46"/>
      <c r="R47" s="46"/>
      <c r="S47" s="46"/>
      <c r="T47" s="46"/>
      <c r="U47" s="46"/>
    </row>
    <row r="48" spans="1:21" ht="30.75" customHeight="1" x14ac:dyDescent="0.15">
      <c r="A48" s="46"/>
      <c r="B48" s="1163"/>
      <c r="C48" s="1164"/>
      <c r="D48" s="60"/>
      <c r="E48" s="1140" t="s">
        <v>13</v>
      </c>
      <c r="F48" s="1140"/>
      <c r="G48" s="1140"/>
      <c r="H48" s="1140"/>
      <c r="I48" s="1140"/>
      <c r="J48" s="1141"/>
      <c r="K48" s="61">
        <v>706</v>
      </c>
      <c r="L48" s="62">
        <v>719</v>
      </c>
      <c r="M48" s="62">
        <v>704</v>
      </c>
      <c r="N48" s="62">
        <v>713</v>
      </c>
      <c r="O48" s="63">
        <v>725</v>
      </c>
      <c r="P48" s="46"/>
      <c r="Q48" s="46"/>
      <c r="R48" s="46"/>
      <c r="S48" s="46"/>
      <c r="T48" s="46"/>
      <c r="U48" s="46"/>
    </row>
    <row r="49" spans="1:21" ht="30.75" customHeight="1" x14ac:dyDescent="0.15">
      <c r="A49" s="46"/>
      <c r="B49" s="1163"/>
      <c r="C49" s="1164"/>
      <c r="D49" s="60"/>
      <c r="E49" s="1140" t="s">
        <v>14</v>
      </c>
      <c r="F49" s="1140"/>
      <c r="G49" s="1140"/>
      <c r="H49" s="1140"/>
      <c r="I49" s="1140"/>
      <c r="J49" s="1141"/>
      <c r="K49" s="61">
        <v>57</v>
      </c>
      <c r="L49" s="62">
        <v>57</v>
      </c>
      <c r="M49" s="62">
        <v>68</v>
      </c>
      <c r="N49" s="62">
        <v>79</v>
      </c>
      <c r="O49" s="63">
        <v>93</v>
      </c>
      <c r="P49" s="46"/>
      <c r="Q49" s="46"/>
      <c r="R49" s="46"/>
      <c r="S49" s="46"/>
      <c r="T49" s="46"/>
      <c r="U49" s="46"/>
    </row>
    <row r="50" spans="1:21" ht="30.75" customHeight="1" x14ac:dyDescent="0.15">
      <c r="A50" s="46"/>
      <c r="B50" s="1163"/>
      <c r="C50" s="1164"/>
      <c r="D50" s="60"/>
      <c r="E50" s="1140" t="s">
        <v>15</v>
      </c>
      <c r="F50" s="1140"/>
      <c r="G50" s="1140"/>
      <c r="H50" s="1140"/>
      <c r="I50" s="1140"/>
      <c r="J50" s="1141"/>
      <c r="K50" s="61">
        <v>19</v>
      </c>
      <c r="L50" s="62">
        <v>19</v>
      </c>
      <c r="M50" s="62">
        <v>18</v>
      </c>
      <c r="N50" s="62">
        <v>25</v>
      </c>
      <c r="O50" s="63">
        <v>9</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493</v>
      </c>
      <c r="L51" s="62" t="s">
        <v>493</v>
      </c>
      <c r="M51" s="62" t="s">
        <v>493</v>
      </c>
      <c r="N51" s="62">
        <v>1</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1719</v>
      </c>
      <c r="L52" s="62">
        <v>1734</v>
      </c>
      <c r="M52" s="62">
        <v>1759</v>
      </c>
      <c r="N52" s="62">
        <v>1805</v>
      </c>
      <c r="O52" s="63">
        <v>1776</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954</v>
      </c>
      <c r="L53" s="67">
        <v>974</v>
      </c>
      <c r="M53" s="67">
        <v>1024</v>
      </c>
      <c r="N53" s="67">
        <v>1025</v>
      </c>
      <c r="O53" s="68">
        <v>1102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kO+OKeQNHc4+8pd4f4m9cvVhhlivhDGk6rIeaUmh4tN8JPvgn5BS895rjwnsVJCV1f3A36WFSLuSqBrbFlDtw==" saltValue="FDm/ejUxKEVhDmH5oWsq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election activeCell="A39" sqref="A3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531</v>
      </c>
      <c r="J40" s="101" t="s">
        <v>532</v>
      </c>
      <c r="K40" s="101" t="s">
        <v>533</v>
      </c>
      <c r="L40" s="101" t="s">
        <v>534</v>
      </c>
      <c r="M40" s="102" t="s">
        <v>535</v>
      </c>
    </row>
    <row r="41" spans="2:13" ht="27.75" customHeight="1" x14ac:dyDescent="0.15">
      <c r="B41" s="1181" t="s">
        <v>30</v>
      </c>
      <c r="C41" s="1182"/>
      <c r="D41" s="103"/>
      <c r="E41" s="1183" t="s">
        <v>31</v>
      </c>
      <c r="F41" s="1183"/>
      <c r="G41" s="1183"/>
      <c r="H41" s="1184"/>
      <c r="I41" s="342">
        <v>20126</v>
      </c>
      <c r="J41" s="343">
        <v>19746</v>
      </c>
      <c r="K41" s="343">
        <v>19592</v>
      </c>
      <c r="L41" s="343">
        <v>19162</v>
      </c>
      <c r="M41" s="344">
        <v>18989</v>
      </c>
    </row>
    <row r="42" spans="2:13" ht="27.75" customHeight="1" x14ac:dyDescent="0.15">
      <c r="B42" s="1171"/>
      <c r="C42" s="1172"/>
      <c r="D42" s="104"/>
      <c r="E42" s="1175" t="s">
        <v>32</v>
      </c>
      <c r="F42" s="1175"/>
      <c r="G42" s="1175"/>
      <c r="H42" s="1176"/>
      <c r="I42" s="345">
        <v>121</v>
      </c>
      <c r="J42" s="346">
        <v>107</v>
      </c>
      <c r="K42" s="346">
        <v>161</v>
      </c>
      <c r="L42" s="346">
        <v>130</v>
      </c>
      <c r="M42" s="347">
        <v>107</v>
      </c>
    </row>
    <row r="43" spans="2:13" ht="27.75" customHeight="1" x14ac:dyDescent="0.15">
      <c r="B43" s="1171"/>
      <c r="C43" s="1172"/>
      <c r="D43" s="104"/>
      <c r="E43" s="1175" t="s">
        <v>33</v>
      </c>
      <c r="F43" s="1175"/>
      <c r="G43" s="1175"/>
      <c r="H43" s="1176"/>
      <c r="I43" s="345">
        <v>11209</v>
      </c>
      <c r="J43" s="346">
        <v>10802</v>
      </c>
      <c r="K43" s="346">
        <v>10469</v>
      </c>
      <c r="L43" s="346">
        <v>9938</v>
      </c>
      <c r="M43" s="347">
        <v>9515</v>
      </c>
    </row>
    <row r="44" spans="2:13" ht="27.75" customHeight="1" x14ac:dyDescent="0.15">
      <c r="B44" s="1171"/>
      <c r="C44" s="1172"/>
      <c r="D44" s="104"/>
      <c r="E44" s="1175" t="s">
        <v>34</v>
      </c>
      <c r="F44" s="1175"/>
      <c r="G44" s="1175"/>
      <c r="H44" s="1176"/>
      <c r="I44" s="345">
        <v>411</v>
      </c>
      <c r="J44" s="346">
        <v>486</v>
      </c>
      <c r="K44" s="346">
        <v>546</v>
      </c>
      <c r="L44" s="346">
        <v>567</v>
      </c>
      <c r="M44" s="347">
        <v>597</v>
      </c>
    </row>
    <row r="45" spans="2:13" ht="27.75" customHeight="1" x14ac:dyDescent="0.15">
      <c r="B45" s="1171"/>
      <c r="C45" s="1172"/>
      <c r="D45" s="104"/>
      <c r="E45" s="1175" t="s">
        <v>35</v>
      </c>
      <c r="F45" s="1175"/>
      <c r="G45" s="1175"/>
      <c r="H45" s="1176"/>
      <c r="I45" s="345">
        <v>3254</v>
      </c>
      <c r="J45" s="346">
        <v>3171</v>
      </c>
      <c r="K45" s="346">
        <v>3115</v>
      </c>
      <c r="L45" s="346">
        <v>3075</v>
      </c>
      <c r="M45" s="347">
        <v>2973</v>
      </c>
    </row>
    <row r="46" spans="2:13" ht="27.75" customHeight="1" x14ac:dyDescent="0.15">
      <c r="B46" s="1171"/>
      <c r="C46" s="1172"/>
      <c r="D46" s="105"/>
      <c r="E46" s="1175" t="s">
        <v>36</v>
      </c>
      <c r="F46" s="1175"/>
      <c r="G46" s="1175"/>
      <c r="H46" s="1176"/>
      <c r="I46" s="345">
        <v>253</v>
      </c>
      <c r="J46" s="346">
        <v>356</v>
      </c>
      <c r="K46" s="346">
        <v>320</v>
      </c>
      <c r="L46" s="346">
        <v>284</v>
      </c>
      <c r="M46" s="347">
        <v>247</v>
      </c>
    </row>
    <row r="47" spans="2:13" ht="27.75" customHeight="1" x14ac:dyDescent="0.15">
      <c r="B47" s="1171"/>
      <c r="C47" s="1172"/>
      <c r="D47" s="106"/>
      <c r="E47" s="1185" t="s">
        <v>37</v>
      </c>
      <c r="F47" s="1186"/>
      <c r="G47" s="1186"/>
      <c r="H47" s="1187"/>
      <c r="I47" s="345" t="s">
        <v>493</v>
      </c>
      <c r="J47" s="346" t="s">
        <v>493</v>
      </c>
      <c r="K47" s="346" t="s">
        <v>493</v>
      </c>
      <c r="L47" s="346" t="s">
        <v>493</v>
      </c>
      <c r="M47" s="347" t="s">
        <v>493</v>
      </c>
    </row>
    <row r="48" spans="2:13" ht="27.75" customHeight="1" x14ac:dyDescent="0.15">
      <c r="B48" s="1171"/>
      <c r="C48" s="1172"/>
      <c r="D48" s="104"/>
      <c r="E48" s="1175" t="s">
        <v>38</v>
      </c>
      <c r="F48" s="1175"/>
      <c r="G48" s="1175"/>
      <c r="H48" s="1176"/>
      <c r="I48" s="345" t="s">
        <v>493</v>
      </c>
      <c r="J48" s="346" t="s">
        <v>493</v>
      </c>
      <c r="K48" s="346" t="s">
        <v>493</v>
      </c>
      <c r="L48" s="346" t="s">
        <v>493</v>
      </c>
      <c r="M48" s="347" t="s">
        <v>493</v>
      </c>
    </row>
    <row r="49" spans="2:13" ht="27.75" customHeight="1" x14ac:dyDescent="0.15">
      <c r="B49" s="1173"/>
      <c r="C49" s="1174"/>
      <c r="D49" s="104"/>
      <c r="E49" s="1175" t="s">
        <v>39</v>
      </c>
      <c r="F49" s="1175"/>
      <c r="G49" s="1175"/>
      <c r="H49" s="1176"/>
      <c r="I49" s="345" t="s">
        <v>493</v>
      </c>
      <c r="J49" s="346" t="s">
        <v>493</v>
      </c>
      <c r="K49" s="346" t="s">
        <v>493</v>
      </c>
      <c r="L49" s="346" t="s">
        <v>493</v>
      </c>
      <c r="M49" s="347" t="s">
        <v>493</v>
      </c>
    </row>
    <row r="50" spans="2:13" ht="27.75" customHeight="1" x14ac:dyDescent="0.15">
      <c r="B50" s="1169" t="s">
        <v>40</v>
      </c>
      <c r="C50" s="1170"/>
      <c r="D50" s="107"/>
      <c r="E50" s="1175" t="s">
        <v>41</v>
      </c>
      <c r="F50" s="1175"/>
      <c r="G50" s="1175"/>
      <c r="H50" s="1176"/>
      <c r="I50" s="345">
        <v>1428</v>
      </c>
      <c r="J50" s="346">
        <v>1508</v>
      </c>
      <c r="K50" s="346">
        <v>2617</v>
      </c>
      <c r="L50" s="346">
        <v>3323</v>
      </c>
      <c r="M50" s="347">
        <v>3729</v>
      </c>
    </row>
    <row r="51" spans="2:13" ht="27.75" customHeight="1" x14ac:dyDescent="0.15">
      <c r="B51" s="1171"/>
      <c r="C51" s="1172"/>
      <c r="D51" s="104"/>
      <c r="E51" s="1175" t="s">
        <v>42</v>
      </c>
      <c r="F51" s="1175"/>
      <c r="G51" s="1175"/>
      <c r="H51" s="1176"/>
      <c r="I51" s="345">
        <v>499</v>
      </c>
      <c r="J51" s="346">
        <v>437</v>
      </c>
      <c r="K51" s="346">
        <v>351</v>
      </c>
      <c r="L51" s="346">
        <v>321</v>
      </c>
      <c r="M51" s="347">
        <v>302</v>
      </c>
    </row>
    <row r="52" spans="2:13" ht="27.75" customHeight="1" x14ac:dyDescent="0.15">
      <c r="B52" s="1173"/>
      <c r="C52" s="1174"/>
      <c r="D52" s="104"/>
      <c r="E52" s="1175" t="s">
        <v>43</v>
      </c>
      <c r="F52" s="1175"/>
      <c r="G52" s="1175"/>
      <c r="H52" s="1176"/>
      <c r="I52" s="345">
        <v>21306</v>
      </c>
      <c r="J52" s="346">
        <v>20541</v>
      </c>
      <c r="K52" s="346">
        <v>20762</v>
      </c>
      <c r="L52" s="346">
        <v>19781</v>
      </c>
      <c r="M52" s="347">
        <v>19650</v>
      </c>
    </row>
    <row r="53" spans="2:13" ht="27.75" customHeight="1" thickBot="1" x14ac:dyDescent="0.2">
      <c r="B53" s="1177" t="s">
        <v>19</v>
      </c>
      <c r="C53" s="1178"/>
      <c r="D53" s="108"/>
      <c r="E53" s="1179" t="s">
        <v>44</v>
      </c>
      <c r="F53" s="1179"/>
      <c r="G53" s="1179"/>
      <c r="H53" s="1180"/>
      <c r="I53" s="348">
        <v>12141</v>
      </c>
      <c r="J53" s="349">
        <v>12182</v>
      </c>
      <c r="K53" s="349">
        <v>10473</v>
      </c>
      <c r="L53" s="349">
        <v>9731</v>
      </c>
      <c r="M53" s="350">
        <v>8747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72GSqxp5gAMAPjTiw4GnNGQFK1h6iIZ/4VsGiAx7bC9x2xJRTV7XvtkjKBBu9DSJ6kEXIFieZf80f+WnbjmcKQ==" saltValue="drmlsqhAmmuAdj6hs5Ma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533</v>
      </c>
      <c r="G54" s="117" t="s">
        <v>534</v>
      </c>
      <c r="H54" s="118" t="s">
        <v>535</v>
      </c>
    </row>
    <row r="55" spans="2:8" ht="52.5" customHeight="1" x14ac:dyDescent="0.15">
      <c r="B55" s="119"/>
      <c r="C55" s="1196" t="s">
        <v>46</v>
      </c>
      <c r="D55" s="1196"/>
      <c r="E55" s="1197"/>
      <c r="F55" s="120">
        <v>977</v>
      </c>
      <c r="G55" s="120">
        <v>1309</v>
      </c>
      <c r="H55" s="121">
        <v>1687</v>
      </c>
    </row>
    <row r="56" spans="2:8" ht="52.5" customHeight="1" x14ac:dyDescent="0.15">
      <c r="B56" s="122"/>
      <c r="C56" s="1198" t="s">
        <v>47</v>
      </c>
      <c r="D56" s="1198"/>
      <c r="E56" s="1199"/>
      <c r="F56" s="123">
        <v>148</v>
      </c>
      <c r="G56" s="123">
        <v>148</v>
      </c>
      <c r="H56" s="124">
        <v>190</v>
      </c>
    </row>
    <row r="57" spans="2:8" ht="53.25" customHeight="1" x14ac:dyDescent="0.15">
      <c r="B57" s="122"/>
      <c r="C57" s="1200" t="s">
        <v>48</v>
      </c>
      <c r="D57" s="1200"/>
      <c r="E57" s="1201"/>
      <c r="F57" s="125">
        <v>1486</v>
      </c>
      <c r="G57" s="125">
        <v>1788</v>
      </c>
      <c r="H57" s="126">
        <v>1647</v>
      </c>
    </row>
    <row r="58" spans="2:8" ht="45.75" customHeight="1" x14ac:dyDescent="0.15">
      <c r="B58" s="127"/>
      <c r="C58" s="1188" t="s">
        <v>553</v>
      </c>
      <c r="D58" s="1189"/>
      <c r="E58" s="1190"/>
      <c r="F58" s="128">
        <v>711</v>
      </c>
      <c r="G58" s="128">
        <v>707</v>
      </c>
      <c r="H58" s="129">
        <v>705</v>
      </c>
    </row>
    <row r="59" spans="2:8" ht="45.75" customHeight="1" x14ac:dyDescent="0.15">
      <c r="B59" s="127"/>
      <c r="C59" s="1188" t="s">
        <v>554</v>
      </c>
      <c r="D59" s="1189"/>
      <c r="E59" s="1190"/>
      <c r="F59" s="128">
        <v>426</v>
      </c>
      <c r="G59" s="128">
        <v>479</v>
      </c>
      <c r="H59" s="129">
        <v>529</v>
      </c>
    </row>
    <row r="60" spans="2:8" ht="45.75" customHeight="1" x14ac:dyDescent="0.15">
      <c r="B60" s="127"/>
      <c r="C60" s="1188" t="s">
        <v>555</v>
      </c>
      <c r="D60" s="1189"/>
      <c r="E60" s="1190"/>
      <c r="F60" s="128">
        <v>201</v>
      </c>
      <c r="G60" s="128">
        <v>429</v>
      </c>
      <c r="H60" s="129">
        <v>264</v>
      </c>
    </row>
    <row r="61" spans="2:8" ht="45.75" customHeight="1" x14ac:dyDescent="0.15">
      <c r="B61" s="127"/>
      <c r="C61" s="1188" t="s">
        <v>556</v>
      </c>
      <c r="D61" s="1189"/>
      <c r="E61" s="1190"/>
      <c r="F61" s="128">
        <v>55</v>
      </c>
      <c r="G61" s="128">
        <v>56</v>
      </c>
      <c r="H61" s="129">
        <v>56</v>
      </c>
    </row>
    <row r="62" spans="2:8" ht="45.75" customHeight="1" thickBot="1" x14ac:dyDescent="0.2">
      <c r="B62" s="130"/>
      <c r="C62" s="1191" t="s">
        <v>557</v>
      </c>
      <c r="D62" s="1192"/>
      <c r="E62" s="1193"/>
      <c r="F62" s="131">
        <v>30</v>
      </c>
      <c r="G62" s="131">
        <v>30</v>
      </c>
      <c r="H62" s="132">
        <v>30</v>
      </c>
    </row>
    <row r="63" spans="2:8" ht="52.5" customHeight="1" thickBot="1" x14ac:dyDescent="0.2">
      <c r="B63" s="133"/>
      <c r="C63" s="1194" t="s">
        <v>49</v>
      </c>
      <c r="D63" s="1194"/>
      <c r="E63" s="1195"/>
      <c r="F63" s="134">
        <v>2611</v>
      </c>
      <c r="G63" s="134">
        <v>3244</v>
      </c>
      <c r="H63" s="135">
        <v>3525</v>
      </c>
    </row>
    <row r="64" spans="2:8" x14ac:dyDescent="0.15"/>
  </sheetData>
  <sheetProtection algorithmName="SHA-512" hashValue="6vROf+FaZeLVg6hHn5VetWXHFY+fNqt1FAUO0KhJXuQxHbBKpa5pPpBBMkMBTgcOtq4oKVL6Xy9qZ2rEGOgffw==" saltValue="eIERepb8sRK2vsB9EEI2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530</v>
      </c>
      <c r="G2" s="149"/>
      <c r="H2" s="150"/>
    </row>
    <row r="3" spans="1:8" x14ac:dyDescent="0.15">
      <c r="A3" s="146" t="s">
        <v>523</v>
      </c>
      <c r="B3" s="151"/>
      <c r="C3" s="152"/>
      <c r="D3" s="153">
        <v>66054</v>
      </c>
      <c r="E3" s="154"/>
      <c r="F3" s="155">
        <v>132981</v>
      </c>
      <c r="G3" s="156"/>
      <c r="H3" s="157"/>
    </row>
    <row r="4" spans="1:8" x14ac:dyDescent="0.15">
      <c r="A4" s="158"/>
      <c r="B4" s="159"/>
      <c r="C4" s="160"/>
      <c r="D4" s="161">
        <v>32998</v>
      </c>
      <c r="E4" s="162"/>
      <c r="F4" s="163">
        <v>56973</v>
      </c>
      <c r="G4" s="164"/>
      <c r="H4" s="165"/>
    </row>
    <row r="5" spans="1:8" x14ac:dyDescent="0.15">
      <c r="A5" s="146" t="s">
        <v>525</v>
      </c>
      <c r="B5" s="151"/>
      <c r="C5" s="152"/>
      <c r="D5" s="153">
        <v>79871</v>
      </c>
      <c r="E5" s="154"/>
      <c r="F5" s="155">
        <v>128523</v>
      </c>
      <c r="G5" s="156"/>
      <c r="H5" s="157"/>
    </row>
    <row r="6" spans="1:8" x14ac:dyDescent="0.15">
      <c r="A6" s="158"/>
      <c r="B6" s="159"/>
      <c r="C6" s="160"/>
      <c r="D6" s="161">
        <v>43046</v>
      </c>
      <c r="E6" s="162"/>
      <c r="F6" s="163">
        <v>56792</v>
      </c>
      <c r="G6" s="164"/>
      <c r="H6" s="165"/>
    </row>
    <row r="7" spans="1:8" x14ac:dyDescent="0.15">
      <c r="A7" s="146" t="s">
        <v>526</v>
      </c>
      <c r="B7" s="151"/>
      <c r="C7" s="152"/>
      <c r="D7" s="153">
        <v>71564</v>
      </c>
      <c r="E7" s="154"/>
      <c r="F7" s="155">
        <v>92919</v>
      </c>
      <c r="G7" s="156"/>
      <c r="H7" s="157"/>
    </row>
    <row r="8" spans="1:8" x14ac:dyDescent="0.15">
      <c r="A8" s="158"/>
      <c r="B8" s="159"/>
      <c r="C8" s="160"/>
      <c r="D8" s="161">
        <v>58235</v>
      </c>
      <c r="E8" s="162"/>
      <c r="F8" s="163">
        <v>54128</v>
      </c>
      <c r="G8" s="164"/>
      <c r="H8" s="165"/>
    </row>
    <row r="9" spans="1:8" x14ac:dyDescent="0.15">
      <c r="A9" s="146" t="s">
        <v>527</v>
      </c>
      <c r="B9" s="151"/>
      <c r="C9" s="152"/>
      <c r="D9" s="153">
        <v>73355</v>
      </c>
      <c r="E9" s="154"/>
      <c r="F9" s="155">
        <v>103663</v>
      </c>
      <c r="G9" s="156"/>
      <c r="H9" s="157"/>
    </row>
    <row r="10" spans="1:8" x14ac:dyDescent="0.15">
      <c r="A10" s="158"/>
      <c r="B10" s="159"/>
      <c r="C10" s="160"/>
      <c r="D10" s="161">
        <v>56478</v>
      </c>
      <c r="E10" s="162"/>
      <c r="F10" s="163">
        <v>64346</v>
      </c>
      <c r="G10" s="164"/>
      <c r="H10" s="165"/>
    </row>
    <row r="11" spans="1:8" x14ac:dyDescent="0.15">
      <c r="A11" s="146" t="s">
        <v>528</v>
      </c>
      <c r="B11" s="151"/>
      <c r="C11" s="152"/>
      <c r="D11" s="153">
        <v>90948</v>
      </c>
      <c r="E11" s="154"/>
      <c r="F11" s="155">
        <v>92012</v>
      </c>
      <c r="G11" s="156"/>
      <c r="H11" s="157"/>
    </row>
    <row r="12" spans="1:8" x14ac:dyDescent="0.15">
      <c r="A12" s="158"/>
      <c r="B12" s="159"/>
      <c r="C12" s="166"/>
      <c r="D12" s="161">
        <v>67707</v>
      </c>
      <c r="E12" s="162"/>
      <c r="F12" s="163">
        <v>61382</v>
      </c>
      <c r="G12" s="164"/>
      <c r="H12" s="165"/>
    </row>
    <row r="13" spans="1:8" x14ac:dyDescent="0.15">
      <c r="A13" s="146"/>
      <c r="B13" s="151"/>
      <c r="C13" s="152"/>
      <c r="D13" s="153">
        <v>76358</v>
      </c>
      <c r="E13" s="154"/>
      <c r="F13" s="155">
        <v>110020</v>
      </c>
      <c r="G13" s="167"/>
      <c r="H13" s="157"/>
    </row>
    <row r="14" spans="1:8" x14ac:dyDescent="0.15">
      <c r="A14" s="158"/>
      <c r="B14" s="159"/>
      <c r="C14" s="160"/>
      <c r="D14" s="161">
        <v>51693</v>
      </c>
      <c r="E14" s="162"/>
      <c r="F14" s="163">
        <v>58724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6.33</v>
      </c>
      <c r="C19" s="168">
        <f>ROUND(VALUE(SUBSTITUTE(実質収支比率等に係る経年分析!G$48,"▲","-")),2)</f>
        <v>10.46</v>
      </c>
      <c r="D19" s="168">
        <f>ROUND(VALUE(SUBSTITUTE(実質収支比率等に係る経年分析!H$48,"▲","-")),2)</f>
        <v>15.54</v>
      </c>
      <c r="E19" s="168">
        <f>ROUND(VALUE(SUBSTITUTE(実質収支比率等に係る経年分析!I$48,"▲","-")),2)</f>
        <v>11.56</v>
      </c>
      <c r="F19" s="168">
        <f>ROUND(VALUE(SUBSTITUTE(実質収支比率等に係る経年分析!J$48,"▲","-")),2)</f>
        <v>9.4499999999999993</v>
      </c>
    </row>
    <row r="20" spans="1:11" x14ac:dyDescent="0.15">
      <c r="A20" s="168" t="s">
        <v>53</v>
      </c>
      <c r="B20" s="168">
        <f>ROUND(VALUE(SUBSTITUTE(実質収支比率等に係る経年分析!F$47,"▲","-")),2)</f>
        <v>4.5</v>
      </c>
      <c r="C20" s="168">
        <f>ROUND(VALUE(SUBSTITUTE(実質収支比率等に係る経年分析!G$47,"▲","-")),2)</f>
        <v>4.37</v>
      </c>
      <c r="D20" s="168">
        <f>ROUND(VALUE(SUBSTITUTE(実質収支比率等に係る経年分析!H$47,"▲","-")),2)</f>
        <v>9.9</v>
      </c>
      <c r="E20" s="168">
        <f>ROUND(VALUE(SUBSTITUTE(実質収支比率等に係る経年分析!I$47,"▲","-")),2)</f>
        <v>13.71</v>
      </c>
      <c r="F20" s="168">
        <f>ROUND(VALUE(SUBSTITUTE(実質収支比率等に係る経年分析!J$47,"▲","-")),2)</f>
        <v>17.57</v>
      </c>
    </row>
    <row r="21" spans="1:11" x14ac:dyDescent="0.15">
      <c r="A21" s="168" t="s">
        <v>54</v>
      </c>
      <c r="B21" s="168">
        <f>IF(ISNUMBER(VALUE(SUBSTITUTE(実質収支比率等に係る経年分析!F$49,"▲","-"))),ROUND(VALUE(SUBSTITUTE(実質収支比率等に係る経年分析!F$49,"▲","-")),2),NA())</f>
        <v>-0.51</v>
      </c>
      <c r="C21" s="168">
        <f>IF(ISNUMBER(VALUE(SUBSTITUTE(実質収支比率等に係る経年分析!G$49,"▲","-"))),ROUND(VALUE(SUBSTITUTE(実質収支比率等に係る経年分析!G$49,"▲","-")),2),NA())</f>
        <v>4.3099999999999996</v>
      </c>
      <c r="D21" s="168">
        <f>IF(ISNUMBER(VALUE(SUBSTITUTE(実質収支比率等に係る経年分析!H$49,"▲","-"))),ROUND(VALUE(SUBSTITUTE(実質収支比率等に係る経年分析!H$49,"▲","-")),2),NA())</f>
        <v>11.28</v>
      </c>
      <c r="E21" s="168">
        <f>IF(ISNUMBER(VALUE(SUBSTITUTE(実質収支比率等に係る経年分析!I$49,"▲","-"))),ROUND(VALUE(SUBSTITUTE(実質収支比率等に係る経年分析!I$49,"▲","-")),2),NA())</f>
        <v>-1.05</v>
      </c>
      <c r="F21" s="168">
        <f>IF(ISNUMBER(VALUE(SUBSTITUTE(実質収支比率等に係る経年分析!J$49,"▲","-"))),ROUND(VALUE(SUBSTITUTE(実質収支比率等に係る経年分析!J$49,"▲","-")),2),NA())</f>
        <v>1.91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0.71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0.14000000000000001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0.22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工業用水道事業会計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0.13</v>
      </c>
    </row>
    <row r="30" spans="1:11" x14ac:dyDescent="0.15">
      <c r="A30" s="169" t="str">
        <f>IF(連結実質赤字比率に係る赤字・黒字の構成分析!C$40="",NA(),連結実質赤字比率に係る赤字・黒字の構成分析!C$40)</f>
        <v>簡易水道事業会計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0.92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0.87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0.97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0.88</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1.4</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1.37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1.97</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1.76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2.0099999999999998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2.89</v>
      </c>
    </row>
    <row r="34" spans="1:16" x14ac:dyDescent="0.15">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3.53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3.07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2.93</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5.67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6.36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6.41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6.54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7.14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6.13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10.32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9.3000000000000007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1719</v>
      </c>
      <c r="E42" s="170"/>
      <c r="F42" s="170"/>
      <c r="G42" s="170">
        <f>'実質公債費比率（分子）の構造'!L$52</f>
        <v>1734</v>
      </c>
      <c r="H42" s="170"/>
      <c r="I42" s="170"/>
      <c r="J42" s="170">
        <f>'実質公債費比率（分子）の構造'!M$52</f>
        <v>1759</v>
      </c>
      <c r="K42" s="170"/>
      <c r="L42" s="170"/>
      <c r="M42" s="170">
        <f>'実質公債費比率（分子）の構造'!N$52</f>
        <v>1805</v>
      </c>
      <c r="N42" s="170"/>
      <c r="O42" s="170"/>
      <c r="P42" s="170">
        <f>'実質公債費比率（分子）の構造'!O$52</f>
        <v>1776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f>'実質公債費比率（分子）の構造'!N$51</f>
        <v>1</v>
      </c>
      <c r="L43" s="170"/>
      <c r="M43" s="170"/>
      <c r="N43" s="170">
        <f>'実質公債費比率（分子）の構造'!O$51</f>
        <v>0</v>
      </c>
      <c r="O43" s="170"/>
      <c r="P43" s="170"/>
    </row>
    <row r="44" spans="1:16" x14ac:dyDescent="0.15">
      <c r="A44" s="170" t="s">
        <v>62</v>
      </c>
      <c r="B44" s="170">
        <f>'実質公債費比率（分子）の構造'!K$50</f>
        <v>19</v>
      </c>
      <c r="C44" s="170"/>
      <c r="D44" s="170"/>
      <c r="E44" s="170">
        <f>'実質公債費比率（分子）の構造'!L$50</f>
        <v>19</v>
      </c>
      <c r="F44" s="170"/>
      <c r="G44" s="170"/>
      <c r="H44" s="170">
        <f>'実質公債費比率（分子）の構造'!M$50</f>
        <v>18</v>
      </c>
      <c r="I44" s="170"/>
      <c r="J44" s="170"/>
      <c r="K44" s="170">
        <f>'実質公債費比率（分子）の構造'!N$50</f>
        <v>25</v>
      </c>
      <c r="L44" s="170"/>
      <c r="M44" s="170"/>
      <c r="N44" s="170">
        <f>'実質公債費比率（分子）の構造'!O$50</f>
        <v>9</v>
      </c>
      <c r="O44" s="170"/>
      <c r="P44" s="170"/>
    </row>
    <row r="45" spans="1:16" x14ac:dyDescent="0.15">
      <c r="A45" s="170" t="s">
        <v>63</v>
      </c>
      <c r="B45" s="170">
        <f>'実質公債費比率（分子）の構造'!K$49</f>
        <v>57</v>
      </c>
      <c r="C45" s="170"/>
      <c r="D45" s="170"/>
      <c r="E45" s="170">
        <f>'実質公債費比率（分子）の構造'!L$49</f>
        <v>57</v>
      </c>
      <c r="F45" s="170"/>
      <c r="G45" s="170"/>
      <c r="H45" s="170">
        <f>'実質公債費比率（分子）の構造'!M$49</f>
        <v>68</v>
      </c>
      <c r="I45" s="170"/>
      <c r="J45" s="170"/>
      <c r="K45" s="170">
        <f>'実質公債費比率（分子）の構造'!N$49</f>
        <v>79</v>
      </c>
      <c r="L45" s="170"/>
      <c r="M45" s="170"/>
      <c r="N45" s="170">
        <f>'実質公債費比率（分子）の構造'!O$49</f>
        <v>93</v>
      </c>
      <c r="O45" s="170"/>
      <c r="P45" s="170"/>
    </row>
    <row r="46" spans="1:16" x14ac:dyDescent="0.15">
      <c r="A46" s="170" t="s">
        <v>64</v>
      </c>
      <c r="B46" s="170">
        <f>'実質公債費比率（分子）の構造'!K$48</f>
        <v>706</v>
      </c>
      <c r="C46" s="170"/>
      <c r="D46" s="170"/>
      <c r="E46" s="170">
        <f>'実質公債費比率（分子）の構造'!L$48</f>
        <v>719</v>
      </c>
      <c r="F46" s="170"/>
      <c r="G46" s="170"/>
      <c r="H46" s="170">
        <f>'実質公債費比率（分子）の構造'!M$48</f>
        <v>704</v>
      </c>
      <c r="I46" s="170"/>
      <c r="J46" s="170"/>
      <c r="K46" s="170">
        <f>'実質公債費比率（分子）の構造'!N$48</f>
        <v>713</v>
      </c>
      <c r="L46" s="170"/>
      <c r="M46" s="170"/>
      <c r="N46" s="170">
        <f>'実質公債費比率（分子）の構造'!O$48</f>
        <v>725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1891</v>
      </c>
      <c r="C49" s="170"/>
      <c r="D49" s="170"/>
      <c r="E49" s="170">
        <f>'実質公債費比率（分子）の構造'!L$45</f>
        <v>1913</v>
      </c>
      <c r="F49" s="170"/>
      <c r="G49" s="170"/>
      <c r="H49" s="170">
        <f>'実質公債費比率（分子）の構造'!M$45</f>
        <v>1993</v>
      </c>
      <c r="I49" s="170"/>
      <c r="J49" s="170"/>
      <c r="K49" s="170">
        <f>'実質公債費比率（分子）の構造'!N$45</f>
        <v>2012</v>
      </c>
      <c r="L49" s="170"/>
      <c r="M49" s="170"/>
      <c r="N49" s="170">
        <f>'実質公債費比率（分子）の構造'!O$45</f>
        <v>2051</v>
      </c>
      <c r="O49" s="170"/>
      <c r="P49" s="170"/>
    </row>
    <row r="50" spans="1:16" x14ac:dyDescent="0.15">
      <c r="A50" s="170" t="s">
        <v>67</v>
      </c>
      <c r="B50" s="170" t="e">
        <f>NA()</f>
        <v>#N/A</v>
      </c>
      <c r="C50" s="170">
        <f>IF(ISNUMBER('実質公債費比率（分子）の構造'!K$53),'実質公債費比率（分子）の構造'!K$53,NA())</f>
        <v>954</v>
      </c>
      <c r="D50" s="170" t="e">
        <f>NA()</f>
        <v>#N/A</v>
      </c>
      <c r="E50" s="170" t="e">
        <f>NA()</f>
        <v>#N/A</v>
      </c>
      <c r="F50" s="170">
        <f>IF(ISNUMBER('実質公債費比率（分子）の構造'!L$53),'実質公債費比率（分子）の構造'!L$53,NA())</f>
        <v>974</v>
      </c>
      <c r="G50" s="170" t="e">
        <f>NA()</f>
        <v>#N/A</v>
      </c>
      <c r="H50" s="170" t="e">
        <f>NA()</f>
        <v>#N/A</v>
      </c>
      <c r="I50" s="170">
        <f>IF(ISNUMBER('実質公債費比率（分子）の構造'!M$53),'実質公債費比率（分子）の構造'!M$53,NA())</f>
        <v>1024</v>
      </c>
      <c r="J50" s="170" t="e">
        <f>NA()</f>
        <v>#N/A</v>
      </c>
      <c r="K50" s="170" t="e">
        <f>NA()</f>
        <v>#N/A</v>
      </c>
      <c r="L50" s="170">
        <f>IF(ISNUMBER('実質公債費比率（分子）の構造'!N$53),'実質公債費比率（分子）の構造'!N$53,NA())</f>
        <v>1025</v>
      </c>
      <c r="M50" s="170" t="e">
        <f>NA()</f>
        <v>#N/A</v>
      </c>
      <c r="N50" s="170" t="e">
        <f>NA()</f>
        <v>#N/A</v>
      </c>
      <c r="O50" s="170">
        <f>IF(ISNUMBER('実質公債費比率（分子）の構造'!O$53),'実質公債費比率（分子）の構造'!O$53,NA())</f>
        <v>1102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21306</v>
      </c>
      <c r="E56" s="169"/>
      <c r="F56" s="169"/>
      <c r="G56" s="169">
        <f>'将来負担比率（分子）の構造'!J$52</f>
        <v>20541</v>
      </c>
      <c r="H56" s="169"/>
      <c r="I56" s="169"/>
      <c r="J56" s="169">
        <f>'将来負担比率（分子）の構造'!K$52</f>
        <v>20762</v>
      </c>
      <c r="K56" s="169"/>
      <c r="L56" s="169"/>
      <c r="M56" s="169">
        <f>'将来負担比率（分子）の構造'!L$52</f>
        <v>19781</v>
      </c>
      <c r="N56" s="169"/>
      <c r="O56" s="169"/>
      <c r="P56" s="169">
        <f>'将来負担比率（分子）の構造'!M$52</f>
        <v>19650</v>
      </c>
    </row>
    <row r="57" spans="1:16" x14ac:dyDescent="0.15">
      <c r="A57" s="169" t="s">
        <v>42</v>
      </c>
      <c r="B57" s="169"/>
      <c r="C57" s="169"/>
      <c r="D57" s="169">
        <f>'将来負担比率（分子）の構造'!I$51</f>
        <v>499</v>
      </c>
      <c r="E57" s="169"/>
      <c r="F57" s="169"/>
      <c r="G57" s="169">
        <f>'将来負担比率（分子）の構造'!J$51</f>
        <v>437</v>
      </c>
      <c r="H57" s="169"/>
      <c r="I57" s="169"/>
      <c r="J57" s="169">
        <f>'将来負担比率（分子）の構造'!K$51</f>
        <v>351</v>
      </c>
      <c r="K57" s="169"/>
      <c r="L57" s="169"/>
      <c r="M57" s="169">
        <f>'将来負担比率（分子）の構造'!L$51</f>
        <v>321</v>
      </c>
      <c r="N57" s="169"/>
      <c r="O57" s="169"/>
      <c r="P57" s="169">
        <f>'将来負担比率（分子）の構造'!M$51</f>
        <v>302</v>
      </c>
    </row>
    <row r="58" spans="1:16" x14ac:dyDescent="0.15">
      <c r="A58" s="169" t="s">
        <v>41</v>
      </c>
      <c r="B58" s="169"/>
      <c r="C58" s="169"/>
      <c r="D58" s="169">
        <f>'将来負担比率（分子）の構造'!I$50</f>
        <v>1428</v>
      </c>
      <c r="E58" s="169"/>
      <c r="F58" s="169"/>
      <c r="G58" s="169">
        <f>'将来負担比率（分子）の構造'!J$50</f>
        <v>1508</v>
      </c>
      <c r="H58" s="169"/>
      <c r="I58" s="169"/>
      <c r="J58" s="169">
        <f>'将来負担比率（分子）の構造'!K$50</f>
        <v>2617</v>
      </c>
      <c r="K58" s="169"/>
      <c r="L58" s="169"/>
      <c r="M58" s="169">
        <f>'将来負担比率（分子）の構造'!L$50</f>
        <v>3323</v>
      </c>
      <c r="N58" s="169"/>
      <c r="O58" s="169"/>
      <c r="P58" s="169">
        <f>'将来負担比率（分子）の構造'!M$50</f>
        <v>3729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253</v>
      </c>
      <c r="C61" s="169"/>
      <c r="D61" s="169"/>
      <c r="E61" s="169">
        <f>'将来負担比率（分子）の構造'!J$46</f>
        <v>356</v>
      </c>
      <c r="F61" s="169"/>
      <c r="G61" s="169"/>
      <c r="H61" s="169">
        <f>'将来負担比率（分子）の構造'!K$46</f>
        <v>320</v>
      </c>
      <c r="I61" s="169"/>
      <c r="J61" s="169"/>
      <c r="K61" s="169">
        <f>'将来負担比率（分子）の構造'!L$46</f>
        <v>284</v>
      </c>
      <c r="L61" s="169"/>
      <c r="M61" s="169"/>
      <c r="N61" s="169">
        <f>'将来負担比率（分子）の構造'!M$46</f>
        <v>247</v>
      </c>
      <c r="O61" s="169"/>
      <c r="P61" s="169"/>
    </row>
    <row r="62" spans="1:16" x14ac:dyDescent="0.15">
      <c r="A62" s="169" t="s">
        <v>35</v>
      </c>
      <c r="B62" s="169">
        <f>'将来負担比率（分子）の構造'!I$45</f>
        <v>3254</v>
      </c>
      <c r="C62" s="169"/>
      <c r="D62" s="169"/>
      <c r="E62" s="169">
        <f>'将来負担比率（分子）の構造'!J$45</f>
        <v>3171</v>
      </c>
      <c r="F62" s="169"/>
      <c r="G62" s="169"/>
      <c r="H62" s="169">
        <f>'将来負担比率（分子）の構造'!K$45</f>
        <v>3115</v>
      </c>
      <c r="I62" s="169"/>
      <c r="J62" s="169"/>
      <c r="K62" s="169">
        <f>'将来負担比率（分子）の構造'!L$45</f>
        <v>3075</v>
      </c>
      <c r="L62" s="169"/>
      <c r="M62" s="169"/>
      <c r="N62" s="169">
        <f>'将来負担比率（分子）の構造'!M$45</f>
        <v>2973</v>
      </c>
      <c r="O62" s="169"/>
      <c r="P62" s="169"/>
    </row>
    <row r="63" spans="1:16" x14ac:dyDescent="0.15">
      <c r="A63" s="169" t="s">
        <v>34</v>
      </c>
      <c r="B63" s="169">
        <f>'将来負担比率（分子）の構造'!I$44</f>
        <v>411</v>
      </c>
      <c r="C63" s="169"/>
      <c r="D63" s="169"/>
      <c r="E63" s="169">
        <f>'将来負担比率（分子）の構造'!J$44</f>
        <v>486</v>
      </c>
      <c r="F63" s="169"/>
      <c r="G63" s="169"/>
      <c r="H63" s="169">
        <f>'将来負担比率（分子）の構造'!K$44</f>
        <v>546</v>
      </c>
      <c r="I63" s="169"/>
      <c r="J63" s="169"/>
      <c r="K63" s="169">
        <f>'将来負担比率（分子）の構造'!L$44</f>
        <v>567</v>
      </c>
      <c r="L63" s="169"/>
      <c r="M63" s="169"/>
      <c r="N63" s="169">
        <f>'将来負担比率（分子）の構造'!M$44</f>
        <v>597</v>
      </c>
      <c r="O63" s="169"/>
      <c r="P63" s="169"/>
    </row>
    <row r="64" spans="1:16" x14ac:dyDescent="0.15">
      <c r="A64" s="169" t="s">
        <v>33</v>
      </c>
      <c r="B64" s="169">
        <f>'将来負担比率（分子）の構造'!I$43</f>
        <v>11209</v>
      </c>
      <c r="C64" s="169"/>
      <c r="D64" s="169"/>
      <c r="E64" s="169">
        <f>'将来負担比率（分子）の構造'!J$43</f>
        <v>10802</v>
      </c>
      <c r="F64" s="169"/>
      <c r="G64" s="169"/>
      <c r="H64" s="169">
        <f>'将来負担比率（分子）の構造'!K$43</f>
        <v>10469</v>
      </c>
      <c r="I64" s="169"/>
      <c r="J64" s="169"/>
      <c r="K64" s="169">
        <f>'将来負担比率（分子）の構造'!L$43</f>
        <v>9938</v>
      </c>
      <c r="L64" s="169"/>
      <c r="M64" s="169"/>
      <c r="N64" s="169">
        <f>'将来負担比率（分子）の構造'!M$43</f>
        <v>9515</v>
      </c>
      <c r="O64" s="169"/>
      <c r="P64" s="169"/>
    </row>
    <row r="65" spans="1:16" x14ac:dyDescent="0.15">
      <c r="A65" s="169" t="s">
        <v>32</v>
      </c>
      <c r="B65" s="169">
        <f>'将来負担比率（分子）の構造'!I$42</f>
        <v>121</v>
      </c>
      <c r="C65" s="169"/>
      <c r="D65" s="169"/>
      <c r="E65" s="169">
        <f>'将来負担比率（分子）の構造'!J$42</f>
        <v>107</v>
      </c>
      <c r="F65" s="169"/>
      <c r="G65" s="169"/>
      <c r="H65" s="169">
        <f>'将来負担比率（分子）の構造'!K$42</f>
        <v>161</v>
      </c>
      <c r="I65" s="169"/>
      <c r="J65" s="169"/>
      <c r="K65" s="169">
        <f>'将来負担比率（分子）の構造'!L$42</f>
        <v>130</v>
      </c>
      <c r="L65" s="169"/>
      <c r="M65" s="169"/>
      <c r="N65" s="169">
        <f>'将来負担比率（分子）の構造'!M$42</f>
        <v>107</v>
      </c>
      <c r="O65" s="169"/>
      <c r="P65" s="169"/>
    </row>
    <row r="66" spans="1:16" x14ac:dyDescent="0.15">
      <c r="A66" s="169" t="s">
        <v>31</v>
      </c>
      <c r="B66" s="169">
        <f>'将来負担比率（分子）の構造'!I$41</f>
        <v>20126</v>
      </c>
      <c r="C66" s="169"/>
      <c r="D66" s="169"/>
      <c r="E66" s="169">
        <f>'将来負担比率（分子）の構造'!J$41</f>
        <v>19746</v>
      </c>
      <c r="F66" s="169"/>
      <c r="G66" s="169"/>
      <c r="H66" s="169">
        <f>'将来負担比率（分子）の構造'!K$41</f>
        <v>19592</v>
      </c>
      <c r="I66" s="169"/>
      <c r="J66" s="169"/>
      <c r="K66" s="169">
        <f>'将来負担比率（分子）の構造'!L$41</f>
        <v>19162</v>
      </c>
      <c r="L66" s="169"/>
      <c r="M66" s="169"/>
      <c r="N66" s="169">
        <f>'将来負担比率（分子）の構造'!M$41</f>
        <v>18989</v>
      </c>
      <c r="O66" s="169"/>
      <c r="P66" s="169"/>
    </row>
    <row r="67" spans="1:16" x14ac:dyDescent="0.15">
      <c r="A67" s="169" t="s">
        <v>71</v>
      </c>
      <c r="B67" s="169" t="e">
        <f>NA()</f>
        <v>#N/A</v>
      </c>
      <c r="C67" s="169">
        <f>IF(ISNUMBER('将来負担比率（分子）の構造'!I$53), IF('将来負担比率（分子）の構造'!I$53 &lt; 0, 0, '将来負担比率（分子）の構造'!I$53), NA())</f>
        <v>12141</v>
      </c>
      <c r="D67" s="169" t="e">
        <f>NA()</f>
        <v>#N/A</v>
      </c>
      <c r="E67" s="169" t="e">
        <f>NA()</f>
        <v>#N/A</v>
      </c>
      <c r="F67" s="169">
        <f>IF(ISNUMBER('将来負担比率（分子）の構造'!J$53), IF('将来負担比率（分子）の構造'!J$53 &lt; 0, 0, '将来負担比率（分子）の構造'!J$53), NA())</f>
        <v>12182</v>
      </c>
      <c r="G67" s="169" t="e">
        <f>NA()</f>
        <v>#N/A</v>
      </c>
      <c r="H67" s="169" t="e">
        <f>NA()</f>
        <v>#N/A</v>
      </c>
      <c r="I67" s="169">
        <f>IF(ISNUMBER('将来負担比率（分子）の構造'!K$53), IF('将来負担比率（分子）の構造'!K$53 &lt; 0, 0, '将来負担比率（分子）の構造'!K$53), NA())</f>
        <v>10473</v>
      </c>
      <c r="J67" s="169" t="e">
        <f>NA()</f>
        <v>#N/A</v>
      </c>
      <c r="K67" s="169" t="e">
        <f>NA()</f>
        <v>#N/A</v>
      </c>
      <c r="L67" s="169">
        <f>IF(ISNUMBER('将来負担比率（分子）の構造'!L$53), IF('将来負担比率（分子）の構造'!L$53 &lt; 0, 0, '将来負担比率（分子）の構造'!L$53), NA())</f>
        <v>9731</v>
      </c>
      <c r="M67" s="169" t="e">
        <f>NA()</f>
        <v>#N/A</v>
      </c>
      <c r="N67" s="169" t="e">
        <f>NA()</f>
        <v>#N/A</v>
      </c>
      <c r="O67" s="169">
        <f>IF(ISNUMBER('将来負担比率（分子）の構造'!M$53), IF('将来負担比率（分子）の構造'!M$53 &lt; 0, 0, '将来負担比率（分子）の構造'!M$53), NA())</f>
        <v>8747</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977</v>
      </c>
      <c r="C72" s="173">
        <f>基金残高に係る経年分析!G55</f>
        <v>1309</v>
      </c>
      <c r="D72" s="173">
        <f>基金残高に係る経年分析!H55</f>
        <v>1687</v>
      </c>
    </row>
    <row r="73" spans="1:16" x14ac:dyDescent="0.15">
      <c r="A73" s="172" t="s">
        <v>74</v>
      </c>
      <c r="B73" s="173">
        <f>基金残高に係る経年分析!F56</f>
        <v>148</v>
      </c>
      <c r="C73" s="173">
        <f>基金残高に係る経年分析!G56</f>
        <v>148</v>
      </c>
      <c r="D73" s="173">
        <f>基金残高に係る経年分析!H56</f>
        <v>190</v>
      </c>
    </row>
    <row r="74" spans="1:16" x14ac:dyDescent="0.15">
      <c r="A74" s="172" t="s">
        <v>75</v>
      </c>
      <c r="B74" s="173">
        <f>基金残高に係る経年分析!F57</f>
        <v>1486</v>
      </c>
      <c r="C74" s="173">
        <f>基金残高に係る経年分析!G57</f>
        <v>1788</v>
      </c>
      <c r="D74" s="173">
        <f>基金残高に係る経年分析!H57</f>
        <v>1647</v>
      </c>
    </row>
  </sheetData>
  <sheetProtection algorithmName="SHA-512" hashValue="8JDo+WBM5HBTk5Sc7JAPO+aJeWdq8XIx7HydJuiO85+Qlg1iI6O54hGlruUbBiTPjkW6HDfzlgP+LPuTGD0GiA==" saltValue="c9RGvzuvwKI0eaasW2rl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2025-03-17T00:59:42Z</cp:lastPrinted>
  <dcterms:created xsi:type="dcterms:W3CDTF">2025-02-19T02:08:07Z</dcterms:created>
  <dcterms:modified xsi:type="dcterms:W3CDTF">2025-03-17T01:58:27Z</dcterms:modified>
  <cp:category/>
</cp:coreProperties>
</file>